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1.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2.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xlombard\Desktop\"/>
    </mc:Choice>
  </mc:AlternateContent>
  <xr:revisionPtr revIDLastSave="0" documentId="8_{D3E9F97D-A0AA-4B9F-938F-8DC30540880E}" xr6:coauthVersionLast="47" xr6:coauthVersionMax="47" xr10:uidLastSave="{00000000-0000-0000-0000-000000000000}"/>
  <bookViews>
    <workbookView xWindow="564" yWindow="564" windowWidth="21600" windowHeight="13128" tabRatio="500" xr2:uid="{00000000-000D-0000-FFFF-FFFF00000000}"/>
  </bookViews>
  <sheets>
    <sheet name="Introduction" sheetId="1" r:id="rId1"/>
    <sheet name="1- Critères d'agrément" sheetId="8" r:id="rId2"/>
    <sheet name="2- Complétude des rapports" sheetId="4" r:id="rId3"/>
    <sheet name="Choix de réponse" sheetId="5" state="hidden" r:id="rId4"/>
  </sheets>
  <definedNames>
    <definedName name="Choix" localSheetId="1">'Choix de réponse'!$A$5:$A$9</definedName>
    <definedName name="_xlnm.Print_Area" localSheetId="1">'1- Critères d''agrément'!$A$1:$M$99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4" l="1"/>
  <c r="E1" i="8"/>
  <c r="L78" i="4"/>
  <c r="L77" i="4"/>
  <c r="L76" i="4"/>
  <c r="L75" i="4"/>
  <c r="L74" i="4"/>
  <c r="L73" i="4"/>
  <c r="K78" i="4"/>
  <c r="K77" i="4"/>
  <c r="K76" i="4"/>
  <c r="K75" i="4"/>
  <c r="K74" i="4"/>
  <c r="K73" i="4"/>
  <c r="L71" i="4"/>
  <c r="K71" i="4"/>
  <c r="L5" i="4"/>
  <c r="K5" i="4"/>
  <c r="L11" i="4"/>
  <c r="K11" i="4"/>
  <c r="L10" i="4"/>
  <c r="K10" i="4"/>
  <c r="L9" i="4"/>
  <c r="K9" i="4"/>
  <c r="L8" i="4"/>
  <c r="K8" i="4"/>
  <c r="L7" i="4"/>
  <c r="K7" i="4"/>
  <c r="J8" i="4"/>
  <c r="J74" i="4"/>
  <c r="T70" i="8"/>
  <c r="S70" i="8"/>
  <c r="R70" i="8"/>
  <c r="Q70" i="8"/>
  <c r="P70" i="8"/>
  <c r="T68" i="8"/>
  <c r="S68" i="8"/>
  <c r="R68" i="8"/>
  <c r="Q68" i="8"/>
  <c r="P68" i="8"/>
  <c r="T65" i="8"/>
  <c r="S65" i="8"/>
  <c r="Q65" i="8"/>
  <c r="R65" i="8"/>
  <c r="P65" i="8"/>
  <c r="T3" i="8"/>
  <c r="S3" i="8"/>
  <c r="R3" i="8"/>
  <c r="Q3" i="8"/>
  <c r="P3" i="8"/>
  <c r="P7" i="8"/>
  <c r="O70" i="8"/>
  <c r="O68" i="8"/>
  <c r="T27" i="8"/>
  <c r="S27" i="8"/>
  <c r="R27" i="8"/>
  <c r="Q27" i="8"/>
  <c r="P27" i="8"/>
  <c r="T26" i="8"/>
  <c r="S26" i="8"/>
  <c r="R26" i="8"/>
  <c r="Q26" i="8"/>
  <c r="P26" i="8"/>
  <c r="T23" i="8"/>
  <c r="S23" i="8"/>
  <c r="R23" i="8"/>
  <c r="Q23" i="8"/>
  <c r="P23" i="8"/>
  <c r="T17" i="8"/>
  <c r="S17" i="8"/>
  <c r="R17" i="8"/>
  <c r="Q17" i="8"/>
  <c r="P17" i="8"/>
  <c r="T16" i="8"/>
  <c r="S16" i="8"/>
  <c r="R16" i="8"/>
  <c r="Q16" i="8"/>
  <c r="P16" i="8"/>
  <c r="T15" i="8"/>
  <c r="S15" i="8"/>
  <c r="R15" i="8"/>
  <c r="Q15" i="8"/>
  <c r="P15" i="8"/>
  <c r="T14" i="8"/>
  <c r="S14" i="8"/>
  <c r="R14" i="8"/>
  <c r="Q14" i="8"/>
  <c r="P14" i="8"/>
  <c r="T13" i="8"/>
  <c r="S13" i="8"/>
  <c r="R13" i="8"/>
  <c r="Q13" i="8"/>
  <c r="P13" i="8"/>
  <c r="T12" i="8"/>
  <c r="S12" i="8"/>
  <c r="R12" i="8"/>
  <c r="Q12" i="8"/>
  <c r="P12" i="8"/>
  <c r="T11" i="8"/>
  <c r="S11" i="8"/>
  <c r="R11" i="8"/>
  <c r="Q11" i="8"/>
  <c r="P11" i="8"/>
  <c r="T10" i="8"/>
  <c r="S10" i="8"/>
  <c r="R10" i="8"/>
  <c r="Q10" i="8"/>
  <c r="P10" i="8"/>
  <c r="T7" i="8"/>
  <c r="S7" i="8"/>
  <c r="R7" i="8"/>
  <c r="Q7" i="8"/>
  <c r="J78" i="4"/>
  <c r="J77" i="4"/>
  <c r="J75" i="4"/>
  <c r="J73" i="4"/>
  <c r="L12" i="4"/>
  <c r="K12" i="4"/>
  <c r="J12" i="4"/>
  <c r="J11" i="4"/>
  <c r="J9" i="4"/>
  <c r="J7" i="4"/>
  <c r="O27" i="8"/>
  <c r="O26" i="8"/>
  <c r="O17" i="8"/>
  <c r="O16" i="8"/>
  <c r="O15" i="8"/>
  <c r="O14" i="8"/>
  <c r="O13" i="8"/>
  <c r="O12" i="8"/>
  <c r="O11" i="8"/>
  <c r="O10" i="8"/>
</calcChain>
</file>

<file path=xl/sharedStrings.xml><?xml version="1.0" encoding="utf-8"?>
<sst xmlns="http://schemas.openxmlformats.org/spreadsheetml/2006/main" count="471" uniqueCount="276">
  <si>
    <t>Thème</t>
  </si>
  <si>
    <t>Exigences</t>
  </si>
  <si>
    <t>Commentaires</t>
  </si>
  <si>
    <t>Impartialité et indépendance</t>
  </si>
  <si>
    <t>Non conforme</t>
  </si>
  <si>
    <t>Perfectible</t>
  </si>
  <si>
    <t>Méthodes de mesurage</t>
  </si>
  <si>
    <t>Adéquation des matériels</t>
  </si>
  <si>
    <t>Une vérification périodique, par un mesurage, de la concentration en radon dans le local de stockage des détecteurs est effectuée et les résultats de ces mesurages sont conservés.</t>
  </si>
  <si>
    <t>Agrément</t>
  </si>
  <si>
    <t>Inspection</t>
  </si>
  <si>
    <t>La valeur attribuée à chaque ERP correspond à la valeur la plus élevée de toutes les zones homogènes de tous les bâtiments.</t>
  </si>
  <si>
    <t>Les dispositions prises relatives à l'indépendance et à l'impartialité sont suivies et actualisées périodiquement.</t>
  </si>
  <si>
    <t>Le même type de détecteur est utilisé au sein d'un bâtiment.</t>
  </si>
  <si>
    <t>La sélection des zones homogènes à mesurer se fait en partant du niveau le plus bas occupé.</t>
  </si>
  <si>
    <t>Conforme</t>
  </si>
  <si>
    <t>Les conclusions et les suites à donner sont établies pour chaque bâtiment.</t>
  </si>
  <si>
    <t>Qualité des interventions</t>
  </si>
  <si>
    <t>Non concerné</t>
  </si>
  <si>
    <t>Oui</t>
  </si>
  <si>
    <t>Non</t>
  </si>
  <si>
    <t xml:space="preserve">L'emplacement de chaque détecteur est choisi de sorte que les conditions de pose ne soient pas modifiées pendant le mesurage, pour une quelconque raison. </t>
  </si>
  <si>
    <t>Les conditions d'utilisation, de transport et de retour respectent les préconisations du fournisseur.</t>
  </si>
  <si>
    <t>La date d'échéance de l'agrément est suivie et les demandes et observations faites dans le courrier de notification de la décision d'agrément prises en compte.</t>
  </si>
  <si>
    <t>Cartographie du bâtiment</t>
  </si>
  <si>
    <t>Les mesurages sont effectués après que le bâtiment ait été confiné pendant quelques heures.</t>
  </si>
  <si>
    <t>Des méthodes de mesure ponctuelle ou en continu sont utilisées.</t>
  </si>
  <si>
    <t>Identification des sources et des voies d'entrée</t>
  </si>
  <si>
    <t>Les techniques de mesure et le nombre de mesures sont appréciés en fonction de la situation rencontrée.</t>
  </si>
  <si>
    <t>Identification des voies de transfert</t>
  </si>
  <si>
    <t>Les conditions de stockage, d'utilisation et de transport des appareils respectent les préconisations des fabricants.</t>
  </si>
  <si>
    <t>Délais</t>
  </si>
  <si>
    <t>Le numéro d'agrément est mis à jour sur les modèles de rapport après le renouvellement.</t>
  </si>
  <si>
    <t>Les certificats de réussite de toutes les personnes qui ont réalisé ou réalisent les mesurages et valident les rapports d'intervention sont conservés et accessibles.</t>
  </si>
  <si>
    <t>En amont d'une prestation, les rapports d'intervention des dépistages antérieurs sont récupérés et analysés, et les données relatives au radon dans la zone géographique concernée sont recherchées.</t>
  </si>
  <si>
    <t>Les mesurages sont mis en œuvre dans tous les volumes simultanément ou dans un intervalle de temps court (quelques heures).</t>
  </si>
  <si>
    <t xml:space="preserve">Les méthodes de mesure utilisées pour les investigations complémentaires suivent les normes visées dans la décision n°2015-DC-0506 de l’ASN. </t>
  </si>
  <si>
    <t>Bonne pratique</t>
  </si>
  <si>
    <t>Annexe de la décision de l'ASN n° 2022-DC-0743, paragraphe relatif au contenu des rapports d'intervention N1</t>
  </si>
  <si>
    <t xml:space="preserve">Un exemplaire de chaque texte réglementaire et norme applicable est accessible aux personnes qualifiées souhaitant s'y référer. </t>
  </si>
  <si>
    <t>Décision de l'ASN n° 2022-DC-0743, article 10</t>
  </si>
  <si>
    <t>Article R. 1333-36 du code de la santé publique, II, 4°
Décision de l'ASN n° 2022-DC-0743, article 3, 3°
Décision de l'ASN n° 2022-DC-0744</t>
  </si>
  <si>
    <t>Article R. 1333-36 du code de la santé publique, V
Décision n° 2022-DC-0745, article 1</t>
  </si>
  <si>
    <t>Les prestations effectuées dans le cadre d'un dépistage volontaire donnent lieu à l'établissement de rapports dont le contenu est adapté (références réglementaires, modèle d'affiche, etc.).</t>
  </si>
  <si>
    <t>Norme NF ISO 11665-8 de janvier 2013, § 5.4.3
Annexe de la décision de l'ASN n° 2022-DC-0743, paragraphe relatif au contenu des rapports d'intervention N1</t>
  </si>
  <si>
    <t>Norme NF ISO 11665-8 de janvier 2013, § 5.5</t>
  </si>
  <si>
    <t>Articles R. 1333-34 et R. 1333-35 du code de la santé publique
Arrêté du 26 février 2019</t>
  </si>
  <si>
    <t>Article R. 1333-36 du code de la santé publique, IV</t>
  </si>
  <si>
    <t>Norme NF ISO 11665-8 de janvier 2013, § 8 et 9</t>
  </si>
  <si>
    <t>Norme NF ISO 11665-8 de janvier 2013, § 5.4.2</t>
  </si>
  <si>
    <t>Norme NF ISO 11665-8 de janvier 2013, § 5.3</t>
  </si>
  <si>
    <t>Norme NF ISO 11665-8 de janvier 2013, § 5.7</t>
  </si>
  <si>
    <t>Norme NF ISO 11665-8 de janvier 2013, § 6.1</t>
  </si>
  <si>
    <t>Article R. 1333-36 du code de la santé publique, II, 5°</t>
  </si>
  <si>
    <t>Norme NF ISO 11665-8 de janvier 2013, § 6.2.2</t>
  </si>
  <si>
    <t>Les résultats de la cartographie sont utilisés pour identifier les parties du bâtiment dans lesquelles il faut identifer les sources et voies d'entrée.</t>
  </si>
  <si>
    <t>Norme NF ISO 11665-8 de janvier 2013, § 6.2.3.1</t>
  </si>
  <si>
    <t>Norme NF ISO 11665-8 de janvier 2013, § 6.2.3.2</t>
  </si>
  <si>
    <t>Norme NF ISO 11665-8 de janvier 2013, § 6.2.3.3</t>
  </si>
  <si>
    <t>Norme NF ISO 11665-8 de janvier 2013, § 6.2.3.4</t>
  </si>
  <si>
    <t>Norme NF ISO 11665-8 de janvier 2013, § 6.2.3.5</t>
  </si>
  <si>
    <t>Norme NF ISO 11665-8 de janvier 2013, § 6.2.3.6</t>
  </si>
  <si>
    <t>Norme NF ISO 11665-8 de janvier 2013, § 6.2.4.1</t>
  </si>
  <si>
    <t>Norme NF ISO 11665-8 de janvier 2013, § 6.2.4.2</t>
  </si>
  <si>
    <t>Norme NF ISO 11665-8 de janvier 2013, § 6.2.4.4</t>
  </si>
  <si>
    <t>La durée des prélèvements ponctuels effectués est inférieure à une heure.</t>
  </si>
  <si>
    <t>En cas d'utilisation saisonnière d'un bâtiment, la période de mesure est adaptée à la période d'occupation du bâtiment.</t>
  </si>
  <si>
    <t>Décision de l'ASN n° 2015-DC-0506, article 2
Norme NF ISO 11665-8 de janvier 2013, § 5.5</t>
  </si>
  <si>
    <t>Décision de l'ASN n° 2022-DC-0743, article 3, 1°</t>
  </si>
  <si>
    <t>Décision de l'ASN n° 2022-DC-0743, article 3, 2° et 4°
Norme NF ISO 11665-8 de janvier 2013 § 5.8</t>
  </si>
  <si>
    <t>Une organisation est prévue pour assurer la veille réglementaire et normative.</t>
  </si>
  <si>
    <t>Article R. 1333-30 du code de la santé publique
Décision de l'ASN n° 2022-DC-0743, article 3, 6°</t>
  </si>
  <si>
    <t>Décision de l'ASN n° 2022-DC-0743, article 3, 6°
Norme NF ISO 11665-8 de janvier 2013, § 5.5</t>
  </si>
  <si>
    <t xml:space="preserve">Décision de l'ASN n° 2022-DC-0743, article 3, 6°
Norme NF ISO 11665-1 d'octobre 2012, § 8.2 </t>
  </si>
  <si>
    <t>Annexe de la décision de l'ASN n° 2022-DC-0743, paragraphe relatif au contenu des rapports d'intervention N1
Norme NF ISO 11665-8 de janvier 2013,  § 5.1</t>
  </si>
  <si>
    <t>La pose et la dépose des détecteurs sont systématiquement effectuées par des personnes qualifiées N1.</t>
  </si>
  <si>
    <t>Décision de l'ASN n° 2022-DC-0745, article 3, 5° et 6°</t>
  </si>
  <si>
    <t>Décision de l'ASN n° 2022-DC-0743, article 3, 3° et article 5
Annexe de la décision de l'ASN n° 2022-DC-0743, paragraphe relatif au contenu du dossier de demande d'agrément</t>
  </si>
  <si>
    <t>Pour les prestations de dépistage au sein d'un même ERP répondant aux réglementations issues du code de la santé publique et du code du travail, deux rapports distincts sont établis.</t>
  </si>
  <si>
    <t>Décision de l'ASN n° 2022-DC-0743, article 2</t>
  </si>
  <si>
    <t>Norme NF ISO 11665-4 d'octobre 2012, § 6.3.2
Norme NF ISO 11665-8 de janvier 2013, § 5.4.4
Annexe de la décision de l'ASN n° 2022-DC-0743, paragraphe relatif au contenu des rapports d'intervention N1</t>
  </si>
  <si>
    <t>Norme NF ISO 11665-8 de janvier 2013, § 5.4.4</t>
  </si>
  <si>
    <t>Norme NF ISO 11665-8 de janvier 2013, § 6.2.4.2 et 6.2.4.3</t>
  </si>
  <si>
    <t>Les mesures de l’énergie alpha potentielle volumique des descendants à vie courte du radon sont faites selon la norme NF EN ISO 11665-3.</t>
  </si>
  <si>
    <t>Décision de l'ASN n° 2022-DC-0745, article 3, 5°
Norme NF ISO 11665-5 d'octobre 2012,  § 8.3
Norme NF EN ISO 11665-6 d'octobre 2012, § 8.3</t>
  </si>
  <si>
    <t>Un inventaire du matériel (en propre ou non) utilisé pour les investigations est tenu à jour.</t>
  </si>
  <si>
    <t>[Prénom Nom]</t>
  </si>
  <si>
    <t>[Titre ou fonction]</t>
  </si>
  <si>
    <t>Niveau de 
conformité</t>
  </si>
  <si>
    <t>Référence réglementaire et/ou 
normative, autre référence</t>
  </si>
  <si>
    <t>O/N</t>
  </si>
  <si>
    <t>Référentiel réglementaire et normatif</t>
  </si>
  <si>
    <t>Décision de l'ASN n° 2022-DC-0743, articles 3 et 9</t>
  </si>
  <si>
    <t>Norme NF EN ISO 11 665-6 d'octobre 2012, § 6.3.3</t>
  </si>
  <si>
    <t>Norme NF ISO 11665-5 d'octobre 2012,  § 8.2
Norme NF EN ISO 11 665-6 d'octobre 2012, § 8.2</t>
  </si>
  <si>
    <t>Complétude N1</t>
  </si>
  <si>
    <t>Niveau de conformité</t>
  </si>
  <si>
    <t>Réponses pour liste déroulante
"Critères d'agrément"</t>
  </si>
  <si>
    <t>Inoccupation</t>
  </si>
  <si>
    <t xml:space="preserve">Conclusion </t>
  </si>
  <si>
    <t>Justification du choix des zones homogènes</t>
  </si>
  <si>
    <t>Résultats et interprétation</t>
  </si>
  <si>
    <t>Identification de l’ERP</t>
  </si>
  <si>
    <t>Période de réalisation des mesurages</t>
  </si>
  <si>
    <t xml:space="preserve">Identification de l’ERP </t>
  </si>
  <si>
    <t>Caractéristiques de chaque zone homogène</t>
  </si>
  <si>
    <t>Informations générales</t>
  </si>
  <si>
    <t>Description de l'ERP</t>
  </si>
  <si>
    <t>Analyse et conclusions</t>
  </si>
  <si>
    <t>Transmission des résultats de mesurage</t>
  </si>
  <si>
    <t>Cochez si le niveau 2 ci-dessous est sans objet</t>
  </si>
  <si>
    <t>Conformité aux critères d'agrément</t>
  </si>
  <si>
    <t>N1</t>
  </si>
  <si>
    <t>Complétude N2</t>
  </si>
  <si>
    <t>N2</t>
  </si>
  <si>
    <t>À remplir</t>
  </si>
  <si>
    <t>Sélectionnez...</t>
  </si>
  <si>
    <t>Conformité aux critères communs</t>
  </si>
  <si>
    <t>Conformité aux critères d'agrément N1</t>
  </si>
  <si>
    <t>Conformité aux critères d'agrément N2</t>
  </si>
  <si>
    <t>Une pièce est considérée comme occupée par du public dès lors qu'elle est ouverte et fréquentée par le public plus d'une heure par jour en moyenne annuelle, même si le public peut changer.</t>
  </si>
  <si>
    <t>Plans (possibilité de faire apparaître toutes les informations sur un seul plan)</t>
  </si>
  <si>
    <t>Références réglementaires et normatives</t>
  </si>
  <si>
    <t>Caractéristiques de chaque bâtiment</t>
  </si>
  <si>
    <t>nom</t>
  </si>
  <si>
    <t>adresse</t>
  </si>
  <si>
    <t>zone à potentiel radon de la commune</t>
  </si>
  <si>
    <t>catégorie de l’ERP</t>
  </si>
  <si>
    <t>nom du propriétaire ou de l’exploitant</t>
  </si>
  <si>
    <t>nom et coordonnées de l’interlocuteur</t>
  </si>
  <si>
    <t>nombre de bâtiments</t>
  </si>
  <si>
    <t>période(s) de construction</t>
  </si>
  <si>
    <t>superficie au sol</t>
  </si>
  <si>
    <t>nombre de niveaux</t>
  </si>
  <si>
    <t>niveau le plus bas occupé par le public</t>
  </si>
  <si>
    <t>matériau de construction principal</t>
  </si>
  <si>
    <t>interface avec le sol</t>
  </si>
  <si>
    <t>plan(s) des bâtiments</t>
  </si>
  <si>
    <t>plan(s) des zones homogènes</t>
  </si>
  <si>
    <t>conditions de ventilation</t>
  </si>
  <si>
    <t>lorsque l’eau peut être une source potentielle de radon : mode d’alimentation en eau</t>
  </si>
  <si>
    <t>lorsque l’eau peut être une source potentielle de radon : type d’utilisation de l’eau</t>
  </si>
  <si>
    <t>superficie</t>
  </si>
  <si>
    <t>niveau dans le bâtiment</t>
  </si>
  <si>
    <t>nombre de détecteurs posés</t>
  </si>
  <si>
    <t>résultats de mesurage d’activité volumique en radon attribués à la zone homogène</t>
  </si>
  <si>
    <t>utilisation de la pièce où est réalisé le mesurage</t>
  </si>
  <si>
    <t>dates de début et de fin du mesurage</t>
  </si>
  <si>
    <t>marque et numéro d’identification du détecteur</t>
  </si>
  <si>
    <t>indication de la hauteur du détecteur par rapport au sol et de sa distance au mur le plus proche</t>
  </si>
  <si>
    <t>résultat du calcul du taux d’inoccupation</t>
  </si>
  <si>
    <t>date et heure de début de mesurage</t>
  </si>
  <si>
    <t>date et heure de fin de mesurage</t>
  </si>
  <si>
    <t>description des conditions de mesurage (prélèvement, conditions environnementales, etc.)</t>
  </si>
  <si>
    <t>justification des mesurages réalisés</t>
  </si>
  <si>
    <t>un ou plusieurs plans des bâtiments et des pièces où les mesurages ont été réalisés</t>
  </si>
  <si>
    <t>cartographie du bâtiment et interprétation des résultats</t>
  </si>
  <si>
    <t>résultats et interprétation des mesurages réalisés pour identifier les sources</t>
  </si>
  <si>
    <t>résultats et interprétation des mesurages réalisés pour identifier les voies d’entrée</t>
  </si>
  <si>
    <t>résultats et interprétation des mesurages réalisés pour identifier les voies de transfert</t>
  </si>
  <si>
    <t>méthodes de mesurages utilisées (références normatives)</t>
  </si>
  <si>
    <t>référentiel réglementaire à jour</t>
  </si>
  <si>
    <t>date du rapport d'investigations complémentaires</t>
  </si>
  <si>
    <t>le cas échéant, version du rapport d’intervention faisant mention de l'original remplacé</t>
  </si>
  <si>
    <t>référence attestant de l’agrément de l’organisme</t>
  </si>
  <si>
    <t>nom de la personne qui a réalisé la prestation</t>
  </si>
  <si>
    <t>nom de la personne qui a rédigé le rapport</t>
  </si>
  <si>
    <t>nom de la personne qui a validé le rapport</t>
  </si>
  <si>
    <t>résultats du ou des prestations de mesurages ou de contrôle antérieurs</t>
  </si>
  <si>
    <t xml:space="preserve">date du rapport </t>
  </si>
  <si>
    <t>nom de la personne qui a réalisé la prestation de mesurages ou de contrôle</t>
  </si>
  <si>
    <t xml:space="preserve">valeur attribuée à l’ERP </t>
  </si>
  <si>
    <t xml:space="preserve">en cas de dépassement du niveau de référence, fiche d’information en annexe 1 de l’arrêté du 26 février 2019 </t>
  </si>
  <si>
    <t>Compétences</t>
  </si>
  <si>
    <t>Transmission des rapports annuels</t>
  </si>
  <si>
    <t xml:space="preserve">Grille d'auto-évaluation des Organismes agréés radon </t>
  </si>
  <si>
    <t>Les zones homogènes ne comprenant pas au moins une pièce occupée par du public ne sont pas sélectionnées.</t>
  </si>
  <si>
    <t>Caractéristiques de chaque mesurage</t>
  </si>
  <si>
    <t>type d’interface avec le sol</t>
  </si>
  <si>
    <t xml:space="preserve">plus grand nombre de jours consécutifs d’inoccupation de l’ERP pendant la durée des mesures </t>
  </si>
  <si>
    <t>rapport d’analyse des détecteurs signé par l’organisme accrédité</t>
  </si>
  <si>
    <t>le cas échéant, écarts aux méthodes de mesurage et conséquences sur le résultat pour l’établissement</t>
  </si>
  <si>
    <t>Vérification de la conformité aux critères d'agrément communs N1 et N2</t>
  </si>
  <si>
    <t>Les demandes faites dans les lettres de suite des dernières inspections ont fait l'objet de réponses et les demandes d'action qui en découlent sont suivies.</t>
  </si>
  <si>
    <t>Des dispositions ont été prises pour que les mesurages soient réalisés de façon objective et indépendante en particulier à l’égard de tout organisme susceptible d’organiser ou de mettre en place des travaux destinés à réduire l’activité volumique en radon dans les ERP. Par exemple : engagement écrit d’impartialité et d’indépendance, charte éthique, document de politique interne, code de déontologie, analyse de risques, etc.</t>
  </si>
  <si>
    <t>Vérification de la conformité aux critères d'agrément spécifiques au N1</t>
  </si>
  <si>
    <t>Décision de l'ASN n° 2022-DC-0743, article 3, 5° et article 6, 2°</t>
  </si>
  <si>
    <t>En amont d'un mesurage réglementaire, le contexte du mesurage est vérifié (dépistage initial, contrôle décennal, contrôle d'efficacité après actions correctives ou travaux, contrôle après travaux modifiant significativement la ventilation ou l'étanchéité du bâtiment) et le périmètre du mesurage également (ensemble de l'ERP, un bâtiment uniquement, etc.).</t>
  </si>
  <si>
    <t>Les zones homogènes sont déterminées dans l'ensemble des bâtiments de l'ERP concernés par le mesurage, en tenant compte des critères suivants : interface sol-bâtiment, conditions de ventilation, niveau de température, et, le cas échéant, mode d'alimentation en eau et type d'utilisation de l'eau. Les couloirs et zones de passage et les pièces occupées exclusivement par des travailleurs sont bien pris en compte dans cette étape de détermination des zones homogènes.</t>
  </si>
  <si>
    <t>Dans un bâtiment occupé sur plusieurs niveaux, on sélectionne les zones homogènes en progressant dans les niveaux jusqu’à ce que la surface des zones homogènes sélectionnées, et donc à mesurer, recouvre toute l’emprise au sol du bâtiment.</t>
  </si>
  <si>
    <t>Lors d'un contrôle d'efficacité ou de pérennité, les mesurages sont effectués dans l'ensemble du bâtiment et le processus de détermination et de sélection des zones homogènes est reconduit.</t>
  </si>
  <si>
    <t>La durée de pose est calculée de telle sorte que le taux d'inoccupation pendant la période de pose des détecteurs (calculé à partir de la plus grande période d'inoccupation) ne dépasse jamais 20%. En cas de non-conformité, cela est justifié dans le rapport.</t>
  </si>
  <si>
    <t xml:space="preserve">Le nombre de détecteurs implantés respecte les exigences minimales suivantes : 
&gt; au moins un dispositif par zone homogène sélectionnée, 
&gt; un dispositif par tranche de 200 m² pour les zones homogènes de grande surface,
&gt; un minimum de deux dispositifs par bâtiment,
&gt; posés uniquement dans les volumes occupés par du public au sein des zones homogènes sélectionnées.
Tout écart à ces exigences est justifié dans le rapport d’intervention. </t>
  </si>
  <si>
    <t>Une procédure d'information accélérée du commanditaire existe en cas de dépassement du niveau de référence.</t>
  </si>
  <si>
    <t>Les suites à donner mentionnent systématiquement les actions à mener sur chaque bâtiment (sans suggestion de travaux), les modalités de contrôle dans le temps, les obligations en matière d'information du public, de l'administration, de l'employeur, le cas échéant, et d'archivage.</t>
  </si>
  <si>
    <t>Vérification de la conformité aux critères d'agrément spécifiques au N2</t>
  </si>
  <si>
    <t>Des dispositions sont prises pour suivre l'état des appareils, leur maintenance et leur étalonnage. En cas d'emprunt ou de location de matériel, les responsabilités en matière de suivi, de mainenance et d'étalonnage entre le propriétaire et l'utilisateur sont formalisées.</t>
  </si>
  <si>
    <t>Mesurages</t>
  </si>
  <si>
    <t>niveau de température et/ou description des conditions de chauffage</t>
  </si>
  <si>
    <t>Analyse, conclusions et suites à donner</t>
  </si>
  <si>
    <t>Plans</t>
  </si>
  <si>
    <t>Les détecteurs utilisés pour les mesurages sont analysés par un des quatre laboratoires accrédités (Algade, Eurofins, Pearl ou Radonova).</t>
  </si>
  <si>
    <t>Lorsque des détecteurs sont manquants ou endommagés, une appréciation sur l’impact de cette absence de mesure sur le résultat de l’établissement figure dans les conclusions et les suites à donner (nouveau mesurage du bâtiment, de la zone homogène ou pas de remesurage).</t>
  </si>
  <si>
    <t>Les rapports d'intervention sont envoyés aux commanditaires dans un délai de deux mois maximum après réception des rapports d'anayse de l'organisme accrédité.</t>
  </si>
  <si>
    <t>Les mesures du radon dans l'air du sol, dans les fissures et aux passages de canalisations sont faites à l'aide de mesure ponctuelle selon la norme NF EN ISO 11665-6 ou à l'aide d'appareils de mesure en continu selon la norme NF EN ISO 11665-5.</t>
  </si>
  <si>
    <t xml:space="preserve">contexte du mesurage : dépistage initial, contrôle décennal, contrôle d'efficacité après actions correctives ou travaux, contrôle après travaux impactant modifiant significativement la ventilation ou l'étanchéité du bâtiment </t>
  </si>
  <si>
    <t>Les conditions de stockage des détecteurs respectent les préconisations du fournisseur. Les stocks ainsi que les dates de péremption du fabricant sont suivis.</t>
  </si>
  <si>
    <t>Des recommandations sont faites aux occupants afin d’éviter la dégradation des conditions d’exposition du dispositif de mesure. Elles sont adaptées au public fréquentant l'ERP.</t>
  </si>
  <si>
    <t>L'estimation du flux surfacique d'exhalation du radon est réalisé selon la norme NF EN ISO 11665-7.</t>
  </si>
  <si>
    <t>Les mesures du radon dans l'eau sont faites selon les normes de la série NF EN ISO 13164.</t>
  </si>
  <si>
    <t>Les mesures dans l'air extérieur sont faites en continu selon la norme NF EN ISO 11665-5.</t>
  </si>
  <si>
    <t xml:space="preserve"> Identité de l'évaluateur : </t>
  </si>
  <si>
    <r>
      <rPr>
        <sz val="11"/>
        <color theme="3"/>
        <rFont val="Symbol"/>
        <family val="1"/>
        <charset val="2"/>
      </rPr>
      <t>·</t>
    </r>
    <r>
      <rPr>
        <sz val="11"/>
        <color theme="1"/>
        <rFont val="Symbol"/>
        <family val="1"/>
        <charset val="2"/>
      </rPr>
      <t xml:space="preserve"> </t>
    </r>
    <r>
      <rPr>
        <sz val="11"/>
        <color theme="1"/>
        <rFont val="Arial"/>
        <family val="2"/>
        <scheme val="minor"/>
      </rPr>
      <t xml:space="preserve">Cette grille d'auto-évaluation permet aux organismes agréés de niveaux 1 et 2 
   (N1 et N2) pour le mesurage du radon de vérifier leur </t>
    </r>
    <r>
      <rPr>
        <sz val="11"/>
        <color theme="1"/>
        <rFont val="Arial"/>
        <family val="1"/>
        <scheme val="minor"/>
      </rPr>
      <t>niveau de conformité vis-à-vis
   des exigences réglementaire et normative de leur agrément.</t>
    </r>
  </si>
  <si>
    <r>
      <rPr>
        <sz val="11"/>
        <color theme="3"/>
        <rFont val="Symbol"/>
        <family val="1"/>
        <charset val="2"/>
      </rPr>
      <t>·</t>
    </r>
    <r>
      <rPr>
        <sz val="11"/>
        <color theme="1"/>
        <rFont val="Arial"/>
        <family val="2"/>
        <scheme val="minor"/>
      </rPr>
      <t xml:space="preserve"> Elle peut être utilisée par exemple en amont du dépôt d'une demande d'agrément
   ou d'une inspection.</t>
    </r>
  </si>
  <si>
    <r>
      <rPr>
        <sz val="11"/>
        <color theme="3"/>
        <rFont val="Symbol"/>
        <family val="1"/>
        <charset val="2"/>
      </rPr>
      <t>·</t>
    </r>
    <r>
      <rPr>
        <sz val="11"/>
        <color theme="1"/>
        <rFont val="Arial"/>
        <family val="2"/>
        <scheme val="minor"/>
      </rPr>
      <t xml:space="preserve"> Pour chaque partie, des restitutions graphiques permettent à l'organisme de se situer
   par rapport aux exigences de </t>
    </r>
    <r>
      <rPr>
        <sz val="11"/>
        <color theme="1"/>
        <rFont val="Arial"/>
        <family val="1"/>
        <scheme val="minor"/>
      </rPr>
      <t>son</t>
    </r>
    <r>
      <rPr>
        <sz val="11"/>
        <color theme="1"/>
        <rFont val="Arial"/>
        <family val="2"/>
        <scheme val="minor"/>
      </rPr>
      <t xml:space="preserve"> agrément.</t>
    </r>
  </si>
  <si>
    <t>Annexe de la décision de l'ASN n° 2022-DC-0743, paragraphe relatif au contenu des rapports d'intervention N1
Instruction n° DGS/EA2/2021/17 du 15 janvier 2021, 
III, b)</t>
  </si>
  <si>
    <t>Les rapports d'intervention sont envoyés aux commanditaires dans un délai de 2 mois maximum après la fin des investigations ou à compter de la réception des rapports d’analyse de laboratoires accrédités, le cas échéant (en cas de prélèvements et d'analyses d'échantillons d’eau, de sol et/ou de matériaux de construction).</t>
  </si>
  <si>
    <t>Les mesures ponctuelles et en continu sont faites selon les normes NF EN ISO 11 665-5 et 11665-6.</t>
  </si>
  <si>
    <t>Décision de l'ASN n° 2022-DC-0743, article 3, 6°
Norme NF ISO 11665-4 d'octobre 2012, annexe A, § A.5.2</t>
  </si>
  <si>
    <t>Norme NF ISO 11665-8 de janvier 2013, § 3.1.4 
et 5.4.2</t>
  </si>
  <si>
    <t>Norme NF ISO 11665-4 d'octobre 2012, annexe A, § A.5.1, g)</t>
  </si>
  <si>
    <t>Décision de l'ASN n° 2022-DC-0743, article 3, 5°
Annexe de la décision de l'ASN n° 2022-DC-0743,  § relatif au contenu des rapports d'intervention N1</t>
  </si>
  <si>
    <t>Annexe de la décision de l'ASN n° 2022-DC-0743,  § relatif au contenu des rapports d'intervention N1</t>
  </si>
  <si>
    <t>Articles D. 1333-32 et R. 1333-33 du code de la santé publique
Instruction n° DGS/EA2/2021/17 du 15 janvier 2021, 
II-1, a) et b)</t>
  </si>
  <si>
    <t>Instruction n° DGS/EA2/2021/17 du 15 janvier 2021, 
II-2</t>
  </si>
  <si>
    <t>Norme NF ISO 11665-8 de janvier 2013, § 5.4.4
Instruction n° DGS/EA2/2021/17 du 15 janvier 2021, 
II-2</t>
  </si>
  <si>
    <r>
      <rPr>
        <sz val="11"/>
        <color theme="3"/>
        <rFont val="Symbol"/>
        <family val="1"/>
        <charset val="2"/>
      </rPr>
      <t>·</t>
    </r>
    <r>
      <rPr>
        <sz val="11"/>
        <color theme="1"/>
        <rFont val="Arial"/>
        <family val="2"/>
        <scheme val="minor"/>
      </rPr>
      <t xml:space="preserve"> La grille se compose de </t>
    </r>
    <r>
      <rPr>
        <sz val="11"/>
        <color theme="1"/>
        <rFont val="Arial"/>
        <family val="1"/>
        <scheme val="minor"/>
      </rPr>
      <t>deux</t>
    </r>
    <r>
      <rPr>
        <sz val="11"/>
        <color theme="1"/>
        <rFont val="Arial"/>
        <family val="2"/>
        <scheme val="minor"/>
      </rPr>
      <t xml:space="preserve"> parties :
   </t>
    </r>
    <r>
      <rPr>
        <sz val="11"/>
        <color theme="1"/>
        <rFont val="Arial"/>
        <family val="2"/>
      </rPr>
      <t>-</t>
    </r>
    <r>
      <rPr>
        <sz val="11"/>
        <color theme="1"/>
        <rFont val="Arial"/>
        <family val="2"/>
        <scheme val="minor"/>
      </rPr>
      <t xml:space="preserve"> la vérification du respect des critères d'agrément (généraux et spécifiques 
     à chaque niveau)</t>
    </r>
    <r>
      <rPr>
        <sz val="11"/>
        <color theme="1"/>
        <rFont val="Arial"/>
        <family val="1"/>
        <scheme val="minor"/>
      </rPr>
      <t>,</t>
    </r>
    <r>
      <rPr>
        <sz val="11"/>
        <color theme="1"/>
        <rFont val="Arial"/>
        <family val="2"/>
        <scheme val="minor"/>
      </rPr>
      <t xml:space="preserve">
   - la vérification de la complétude des rapports d'intervention.</t>
    </r>
  </si>
  <si>
    <r>
      <t xml:space="preserve">Vérification de la complétude des rapports
d'intervention N1 effectués </t>
    </r>
    <r>
      <rPr>
        <b/>
        <u/>
        <sz val="12"/>
        <color theme="3"/>
        <rFont val="Arial"/>
        <family val="2"/>
        <scheme val="minor"/>
      </rPr>
      <t>sous agrément</t>
    </r>
  </si>
  <si>
    <r>
      <t>mention du niveau de référence de 300 Bq.m</t>
    </r>
    <r>
      <rPr>
        <vertAlign val="superscript"/>
        <sz val="9"/>
        <color theme="1"/>
        <rFont val="Arial"/>
        <family val="2"/>
        <scheme val="minor"/>
      </rPr>
      <t>-3</t>
    </r>
  </si>
  <si>
    <r>
      <t xml:space="preserve">Vérification de la complétude des rapports 
d'intervention N2 effectués </t>
    </r>
    <r>
      <rPr>
        <b/>
        <u/>
        <sz val="12"/>
        <color theme="3"/>
        <rFont val="Arial"/>
        <family val="2"/>
        <scheme val="minor"/>
      </rPr>
      <t>sous agrément</t>
    </r>
  </si>
  <si>
    <r>
      <t>Plans</t>
    </r>
    <r>
      <rPr>
        <sz val="10"/>
        <color theme="0"/>
        <rFont val="Arial"/>
        <family val="2"/>
        <scheme val="minor"/>
      </rPr>
      <t xml:space="preserve"> (possibilité de faire apparaître toutes les informations sur un seul plan)</t>
    </r>
  </si>
  <si>
    <t>plan(s) des pièces où les mesurages ont été réalisés avec l’identification du positionnement de chaque détecteur dans la pièce</t>
  </si>
  <si>
    <t>synthèse des interprétations des résultats et identification des sources, des voies d’entrée et de transfert du radon dans le bâtiment</t>
  </si>
  <si>
    <t xml:space="preserve">pour chaque bâtiment, suites que doit donner le propriétaire ou l'exploitant en détaillant les actions à mener (sans suggestion de travaux), les modalités de contrôle dans le temps, les obligations en matière d'information du public, de l'administration, de l'employeur, le cas échéant, et d'archivage. </t>
  </si>
  <si>
    <r>
      <t>pour chaque bâtiment, conclusion sous forme de tableau avec les résultats de l'ensemble des zones homogènes et la comparaison de la valeur attribuée à chaque zone homogène avec 300 et 1000 Bq.m</t>
    </r>
    <r>
      <rPr>
        <vertAlign val="superscript"/>
        <sz val="9"/>
        <color theme="1"/>
        <rFont val="Arial"/>
        <family val="2"/>
        <scheme val="minor"/>
      </rPr>
      <t>-3</t>
    </r>
  </si>
  <si>
    <r>
      <rPr>
        <sz val="11"/>
        <color theme="3"/>
        <rFont val="Symbol"/>
        <family val="1"/>
        <charset val="2"/>
      </rPr>
      <t>·</t>
    </r>
    <r>
      <rPr>
        <sz val="11"/>
        <color theme="1"/>
        <rFont val="Arial"/>
        <family val="2"/>
        <scheme val="minor"/>
      </rPr>
      <t xml:space="preserve"> Les résultats sont dédiés à un usage interne, ils n'ont pas vocation à être portés 
   à la connaissance de l'ASN</t>
    </r>
    <r>
      <rPr>
        <sz val="11"/>
        <color rgb="FFFF0000"/>
        <rFont val="Arial"/>
        <family val="2"/>
        <scheme val="minor"/>
      </rPr>
      <t>R</t>
    </r>
    <r>
      <rPr>
        <sz val="11"/>
        <color theme="1"/>
        <rFont val="Arial"/>
        <family val="2"/>
        <scheme val="minor"/>
      </rPr>
      <t>.</t>
    </r>
  </si>
  <si>
    <r>
      <t>Un rapport annuel est adressé à l'ASN</t>
    </r>
    <r>
      <rPr>
        <sz val="9"/>
        <color rgb="FFFF0000"/>
        <rFont val="Arial"/>
        <family val="2"/>
        <scheme val="minor"/>
      </rPr>
      <t>R</t>
    </r>
    <r>
      <rPr>
        <sz val="9"/>
        <color theme="1"/>
        <rFont val="Arial"/>
        <family val="2"/>
        <scheme val="minor"/>
      </rPr>
      <t xml:space="preserve"> en respectant le format défini, avant le 1</t>
    </r>
    <r>
      <rPr>
        <vertAlign val="superscript"/>
        <sz val="9"/>
        <color theme="1"/>
        <rFont val="Arial"/>
        <family val="1"/>
        <scheme val="minor"/>
      </rPr>
      <t>er</t>
    </r>
    <r>
      <rPr>
        <sz val="9"/>
        <color theme="1"/>
        <rFont val="Arial"/>
        <family val="2"/>
        <scheme val="minor"/>
      </rPr>
      <t> septembre chaque année</t>
    </r>
  </si>
  <si>
    <r>
      <t>Les textes réglementaires et les normes applicables sont connus et référencés</t>
    </r>
    <r>
      <rPr>
        <sz val="9"/>
        <color rgb="FFFF0000"/>
        <rFont val="Arial"/>
        <family val="2"/>
        <scheme val="minor"/>
      </rPr>
      <t xml:space="preserve"> (les millésimes des normes suivies sont précisés)</t>
    </r>
    <r>
      <rPr>
        <sz val="9"/>
        <color theme="1"/>
        <rFont val="Arial"/>
        <family val="2"/>
        <scheme val="minor"/>
      </rPr>
      <t>.</t>
    </r>
  </si>
  <si>
    <r>
      <t>Les personnes qui réalisent les mesurages (</t>
    </r>
    <r>
      <rPr>
        <sz val="9"/>
        <color rgb="FFFF0000"/>
        <rFont val="Arial"/>
        <family val="2"/>
        <scheme val="minor"/>
      </rPr>
      <t>pose et dépose des détecteurs)</t>
    </r>
    <r>
      <rPr>
        <sz val="9"/>
        <color theme="1"/>
        <rFont val="Arial"/>
        <family val="2"/>
        <scheme val="minor"/>
      </rPr>
      <t xml:space="preserve"> et qui </t>
    </r>
    <r>
      <rPr>
        <sz val="9"/>
        <color rgb="FFFF0000"/>
        <rFont val="Arial"/>
        <family val="2"/>
        <scheme val="minor"/>
      </rPr>
      <t xml:space="preserve">rédigent et </t>
    </r>
    <r>
      <rPr>
        <sz val="9"/>
        <color theme="1"/>
        <rFont val="Arial"/>
        <family val="2"/>
        <scheme val="minor"/>
      </rPr>
      <t xml:space="preserve">valident les rapports ont suivi la formation requise (N1 et/ou N2) et obtenu leur certificat de réussite. </t>
    </r>
  </si>
  <si>
    <r>
      <t>Une organisation est mise en place pour assurer la qualité des prestations. Celle-ci porte sur le suivi de la réglementation, la qualification du personnel</t>
    </r>
    <r>
      <rPr>
        <sz val="9"/>
        <color rgb="FFFF0000"/>
        <rFont val="Arial"/>
        <family val="2"/>
        <scheme val="minor"/>
      </rPr>
      <t xml:space="preserve"> et son maintien en compétences</t>
    </r>
    <r>
      <rPr>
        <sz val="9"/>
        <color theme="1"/>
        <rFont val="Arial"/>
        <family val="2"/>
        <scheme val="minor"/>
      </rPr>
      <t>, la gestion du matériel, les méthodes de mesurage, le déroulement de chaque type d'intervention, les responsabilités et les modalités adoptées pour rédiger, approuver et diffuser les rapports d’intervention, l'archivage, etc. Cette organisation peut être décrite dans une ou plusieurs procédures qui peuvent être intégrées dans un système de gestion de la qualité mais cela n’est pas obligatoire.</t>
    </r>
  </si>
  <si>
    <t xml:space="preserve">Si des critères complémentaires sont pris en compte pour déterminer les zones homogènes, ils doivent être mentionnés dans le rapport. </t>
  </si>
  <si>
    <r>
      <t>Les détecteurs sont implantés au moins deux mois entre le 15 septembre d’une année et le 30 avril de l'année suivante. Tout adaptation est  justifiée (période de chauffe différente, activité saisonnière, etc.) dans le rapport d'intervention concerné</t>
    </r>
    <r>
      <rPr>
        <strike/>
        <sz val="9"/>
        <color rgb="FFFF0000"/>
        <rFont val="Arial"/>
        <family val="2"/>
        <scheme val="minor"/>
      </rPr>
      <t>e</t>
    </r>
    <r>
      <rPr>
        <sz val="9"/>
        <color theme="1"/>
        <rFont val="Arial"/>
        <family val="2"/>
        <scheme val="minor"/>
      </rPr>
      <t>.</t>
    </r>
  </si>
  <si>
    <r>
      <t>L'activité volumique attribuée aux zones homogènes</t>
    </r>
    <r>
      <rPr>
        <sz val="9"/>
        <color rgb="FFFF0000"/>
        <rFont val="Arial"/>
        <family val="2"/>
        <scheme val="minor"/>
      </rPr>
      <t xml:space="preserve"> (exprimée en Bq.m</t>
    </r>
    <r>
      <rPr>
        <vertAlign val="superscript"/>
        <sz val="9"/>
        <color rgb="FFFF0000"/>
        <rFont val="Arial"/>
        <family val="2"/>
        <scheme val="minor"/>
      </rPr>
      <t>-3</t>
    </r>
    <r>
      <rPr>
        <sz val="9"/>
        <color rgb="FFFF0000"/>
        <rFont val="Arial"/>
        <family val="2"/>
        <scheme val="minor"/>
      </rPr>
      <t xml:space="preserve">) </t>
    </r>
    <r>
      <rPr>
        <sz val="9"/>
        <color theme="1"/>
        <rFont val="Arial"/>
        <family val="2"/>
        <scheme val="minor"/>
      </rPr>
      <t>prend bien en compte l'existence ou non de recoupement entre les résultats de mesure de tous les détecteurs de la zone homogène concernée, incertitudes comprises (en dehors de ceux inférieurs à la limite de détection</t>
    </r>
    <r>
      <rPr>
        <sz val="9"/>
        <color rgb="FFFF0000"/>
        <rFont val="Arial"/>
        <family val="2"/>
        <scheme val="minor"/>
      </rPr>
      <t xml:space="preserve"> et ceux rendus hors COFRAC</t>
    </r>
    <r>
      <rPr>
        <sz val="9"/>
        <color theme="1"/>
        <rFont val="Arial"/>
        <family val="2"/>
        <scheme val="minor"/>
      </rPr>
      <t xml:space="preserve">). </t>
    </r>
  </si>
  <si>
    <r>
      <t xml:space="preserve">Les résultats inférieurs à la limite de détection </t>
    </r>
    <r>
      <rPr>
        <sz val="9"/>
        <color rgb="FFFF0000"/>
        <rFont val="Arial"/>
        <family val="2"/>
        <scheme val="minor"/>
      </rPr>
      <t xml:space="preserve">et ceux rendus hors COFRAC (et donc sans incertitude) </t>
    </r>
    <r>
      <rPr>
        <sz val="9"/>
        <color theme="1"/>
        <rFont val="Arial"/>
        <family val="2"/>
        <scheme val="minor"/>
      </rPr>
      <t>ne sont pas pris en compte dans l'exploitation des résultats.</t>
    </r>
  </si>
  <si>
    <r>
      <t xml:space="preserve">Les investigations complémentaires menées sous agrément ne sont menées que dans les bâtiments présentant un dépassement d'un niveau d'action à la suite d'un mesurage de type dépistage initial </t>
    </r>
    <r>
      <rPr>
        <sz val="9"/>
        <color rgb="FFFF0000"/>
        <rFont val="Arial"/>
        <family val="2"/>
        <scheme val="minor"/>
      </rPr>
      <t>ou suite à une persistance de dépassement du niveau de référence après un contrôle d'efficacité, et dans le cadre d'une expertise du bâtiment.</t>
    </r>
  </si>
  <si>
    <r>
      <t xml:space="preserve">Les techniques de mesure et le nombre de mesures sont appréciés en fonction de la situation rencontrée. </t>
    </r>
    <r>
      <rPr>
        <sz val="9"/>
        <color rgb="FFFF0000"/>
        <rFont val="Arial"/>
        <family val="2"/>
        <scheme val="minor"/>
      </rPr>
      <t>L'absence de recherche des voies de transfert doit être justifiée.</t>
    </r>
  </si>
  <si>
    <r>
      <t xml:space="preserve">résultat du mesurage </t>
    </r>
    <r>
      <rPr>
        <sz val="9"/>
        <color rgb="FFFF0000"/>
        <rFont val="Arial"/>
        <family val="2"/>
        <scheme val="minor"/>
      </rPr>
      <t>en Bq.m</t>
    </r>
    <r>
      <rPr>
        <vertAlign val="superscript"/>
        <sz val="9"/>
        <color rgb="FFFF0000"/>
        <rFont val="Arial"/>
        <family val="2"/>
        <scheme val="minor"/>
      </rPr>
      <t>-3</t>
    </r>
    <r>
      <rPr>
        <sz val="9"/>
        <color theme="1"/>
        <rFont val="Arial"/>
        <family val="2"/>
        <scheme val="minor"/>
      </rPr>
      <t xml:space="preserve"> et incertitude associée</t>
    </r>
  </si>
  <si>
    <r>
      <t>Après leur dépose, les détecteurs sont envoyés dans un délai de quelques jours au laboratoire accrédité chargé de leur analyse</t>
    </r>
    <r>
      <rPr>
        <sz val="9"/>
        <color rgb="FFFF0000"/>
        <rFont val="Arial"/>
        <family val="2"/>
        <scheme val="minor"/>
      </rPr>
      <t xml:space="preserve"> en respectant les conditions de transport prescrites par le fournisseur (position off, emballage hermétique, air libre, etc.).</t>
    </r>
  </si>
  <si>
    <t>Notices des fabricants</t>
  </si>
  <si>
    <t>Bonne pratique et notices des fabricants</t>
  </si>
  <si>
    <t>Si l'exploitation des résultats de mesurage s'effectue à l'aide d'un tableur ou d'un logiciel, les macros ou les cellules comportant des calculs sont vérouillés, régulièrement vérifiés et mis à jour.</t>
  </si>
  <si>
    <r>
      <t xml:space="preserve">Les détecteurs sont implantés en respectant les préconisations suivantes :
&gt; sur une surface dégagée,
&gt; à une hauteur comprise entre 1 m et 2 m au-dessus du sol,
&gt; à distance des sources de chaleur, des zones de passage, des portes et fenêtres, des murs et des sources de ventilation naturelle, des points d’alimentation en eau, des points de condensation et des sources de projection de graisse.
</t>
    </r>
    <r>
      <rPr>
        <sz val="9"/>
        <color rgb="FFFF0000"/>
        <rFont val="Arial"/>
        <family val="2"/>
        <scheme val="minor"/>
      </rPr>
      <t xml:space="preserve">Les détecteurs posés au titre du code du travail ne doivent pas être comptabilisés pour vérifier le respect des exigences minimales de la norme concernant le nombre de détecteurs à poser. 
</t>
    </r>
    <r>
      <rPr>
        <sz val="9"/>
        <color theme="1"/>
        <rFont val="Arial"/>
        <family val="2"/>
        <scheme val="minor"/>
      </rPr>
      <t xml:space="preserve">Tout écart à ces exigences est justifié dans le rapport d’intervention. </t>
    </r>
  </si>
  <si>
    <t>V2 - JANVIER 2026</t>
  </si>
  <si>
    <r>
      <t xml:space="preserve">La transmission des résultats de mesurage obligatoire réalisés dans les ERP via le site </t>
    </r>
    <r>
      <rPr>
        <sz val="9"/>
        <color rgb="FFFF0000"/>
        <rFont val="Arial"/>
        <family val="2"/>
        <scheme val="minor"/>
      </rPr>
      <t>https://demarche.numerique.gouv.fr</t>
    </r>
    <r>
      <rPr>
        <sz val="9"/>
        <color theme="1"/>
        <rFont val="Arial"/>
        <family val="2"/>
        <scheme val="minor"/>
      </rPr>
      <t xml:space="preserve"> est faite dans un délai d'un mois maximum après l'envoi du rapport au commanditaire.</t>
    </r>
  </si>
  <si>
    <t>Les prestations communes à plusieurs ERP sont identifiées (rapport commun possible mais valeur propre à attribuer à chaque ERP et deux dépôts à faire sur le site https://demarche.numerique.gouv.fr).</t>
  </si>
  <si>
    <r>
      <t>L'analyse des résultats, dans l'objectif d'attribuer une valeur de radon à la zone homogène, nécessite de rendre un nombre entier, sans décimale</t>
    </r>
    <r>
      <rPr>
        <strike/>
        <sz val="9"/>
        <color rgb="FFFF0000"/>
        <rFont val="Arial"/>
        <family val="2"/>
        <scheme val="minor"/>
      </rPr>
      <t xml:space="preserve"> </t>
    </r>
    <r>
      <rPr>
        <sz val="9"/>
        <color rgb="FFFF0000"/>
        <rFont val="Arial"/>
        <family val="2"/>
        <scheme val="minor"/>
      </rPr>
      <t>(arrondi à l’entier supérieur si le chiffre des dixièmes est supérieur ou égal à 5).</t>
    </r>
  </si>
  <si>
    <r>
      <t>Lorsque le résultat attribué à une zone homogène est inférieur à la limite de détection, cela est clairement mis en évidence dans le tableau de conclusion. Exemple : "&lt; 14 Bq.m</t>
    </r>
    <r>
      <rPr>
        <vertAlign val="superscript"/>
        <sz val="9"/>
        <color rgb="FFFF0000"/>
        <rFont val="Arial"/>
        <family val="2"/>
        <scheme val="minor"/>
      </rPr>
      <t>-3</t>
    </r>
    <r>
      <rPr>
        <sz val="9"/>
        <color rgb="FFFF0000"/>
        <rFont val="Arial"/>
        <family val="2"/>
        <scheme val="minor"/>
      </rPr>
      <t xml:space="preserve"> (limite de détection)".</t>
    </r>
  </si>
  <si>
    <t>La fréquence de suivi de l'état des appareils de mesure, de leur maintenance et de leur étalonnage est fixée en prenant notamment en compte les préconisations des fabricants et les résultats des derniers étalonnages et contrôles internes effectués sur les appareils.</t>
  </si>
  <si>
    <r>
      <t xml:space="preserve">Les investigations complémentaires </t>
    </r>
    <r>
      <rPr>
        <sz val="9"/>
        <color rgb="FFFF0000"/>
        <rFont val="Arial"/>
        <family val="2"/>
        <scheme val="minor"/>
      </rPr>
      <t xml:space="preserve">peuvent être </t>
    </r>
    <r>
      <rPr>
        <sz val="9"/>
        <color theme="1"/>
        <rFont val="Arial"/>
        <family val="2"/>
        <scheme val="minor"/>
      </rPr>
      <t xml:space="preserve">réalisées tout au long de l'année. </t>
    </r>
    <r>
      <rPr>
        <sz val="9"/>
        <color rgb="FFFF0000"/>
        <rFont val="Arial"/>
        <family val="2"/>
        <scheme val="minor"/>
      </rPr>
      <t>En pratique, il se peut qu'en période estivale le signal soit plus faible et dans ce cas l'identification des sources, voies d'entrée et de transfert plus difficiles.</t>
    </r>
  </si>
  <si>
    <r>
      <t xml:space="preserve">Norme NF ISO 11665-8 de janvier 2013, § 6.1
</t>
    </r>
    <r>
      <rPr>
        <sz val="8"/>
        <color rgb="FFFF0000"/>
        <rFont val="Arial"/>
        <family val="2"/>
        <scheme val="major"/>
      </rPr>
      <t>Bonne pratique</t>
    </r>
  </si>
  <si>
    <r>
      <t xml:space="preserve">Tous les volumes du bâtiment sont généralement pris en compte (y compris les caves, débarras, etc.) pour réaliser une photographie des activités volumiques du radon dans le bâtiment à un instant donné. Dans de rares cas justifiés (sur la base </t>
    </r>
    <r>
      <rPr>
        <sz val="9"/>
        <color rgb="FFFF0000"/>
        <rFont val="Arial"/>
        <family val="2"/>
        <scheme val="minor"/>
      </rPr>
      <t xml:space="preserve">de la complétude des </t>
    </r>
    <r>
      <rPr>
        <sz val="9"/>
        <color theme="1"/>
        <rFont val="Arial"/>
        <family val="2"/>
        <scheme val="minor"/>
      </rPr>
      <t xml:space="preserve">résultats </t>
    </r>
    <r>
      <rPr>
        <sz val="9"/>
        <color rgb="FFFF0000"/>
        <rFont val="Arial"/>
        <family val="2"/>
        <scheme val="minor"/>
      </rPr>
      <t xml:space="preserve">de mesures effectués aux titres des codes de la santé publique et du travail et des caractéristiques de la construction), la cartographie peut être limitée à certaines parties et/ou certains niveaux d'un bâtiment. La prise en compte des niveaux supérieurs permet de repérer l’existence ou non de voies de transfert entre les niveaux, notamment lorsque les résultats déjà disponibles montrent des mesures significatives à l’étage. Si ce n’est pas le cas, et qu’il n’y a pas de doute, étant donné que la source est généralement le sol, il peut être admis de limiter le périmètre de la cartographie. </t>
    </r>
  </si>
  <si>
    <t>La durée de la mesure et le pas d'intégration doivent être adaptés à l'objectif visé. L'appareil de mesure utilisé doit être compatible avec cette durée et ce pas d'intégration.</t>
  </si>
  <si>
    <t xml:space="preserve">Les mesures radiamétriques qui font l’objet de comparaison sont réalisées dans les mêmes conditions (à 50cm du sol intérieur et à 50cm du sol extérieur par exemple ou alors au contact de deux murs différents). </t>
  </si>
  <si>
    <t>Bonne pratique liée à la réalisation de mesures relatives</t>
  </si>
  <si>
    <t xml:space="preserve">Lorsque des mesures ponctuelles sont réalisées à l'aide d'un appareil de mesure en continu en mode "sniff", "reniflage" ou "actif", un mode opératoire doit être rédigé en précisant les étapes à suivre et les conditions de prélèvements (durée et débit de pompage, temps de purge à respecter avec l’appareil pour estimer le temps d’intervention, filtre, aiguille, etc.). En outre, la comparaison entre les mesures obtenues par sniffing et les mesures obtenues à l'aide d'autres techniques n'est pas recommandée. </t>
  </si>
  <si>
    <t>Bonne pratique en l'absence de cadre normatif</t>
  </si>
  <si>
    <r>
      <t xml:space="preserve">Les mesures en continu, lorsqu'elles sont utilisées, sont mises en œuvre pendant une période couvrant au moins une journée et une nuit d'occupation </t>
    </r>
    <r>
      <rPr>
        <sz val="9"/>
        <color rgb="FFFF0000"/>
        <rFont val="Arial"/>
        <family val="2"/>
        <scheme val="minor"/>
      </rPr>
      <t xml:space="preserve">pour observer les fluctuations du radon sur un cycle jour/nuit. </t>
    </r>
  </si>
  <si>
    <r>
      <t>paragraphe visant à informer les commanditaires de la transmission des résultats à la base de données "</t>
    </r>
    <r>
      <rPr>
        <sz val="9"/>
        <color rgb="FFFF0000"/>
        <rFont val="Arial"/>
        <family val="2"/>
        <scheme val="minor"/>
      </rPr>
      <t>Démarche numérique</t>
    </r>
    <r>
      <rPr>
        <sz val="9"/>
        <color theme="1"/>
        <rFont val="Arial"/>
        <family val="2"/>
        <scheme val="minor"/>
      </rPr>
      <t>" et de leur droit d’accès aux informations qui les concernent.</t>
    </r>
  </si>
  <si>
    <r>
      <t xml:space="preserve">contexte de la demande d'investigations complémentaires (expertise du bâtiment à la suite d'un résultat </t>
    </r>
    <r>
      <rPr>
        <sz val="9"/>
        <color rgb="FFFF0000"/>
        <rFont val="Calibri"/>
        <family val="2"/>
      </rPr>
      <t>≥</t>
    </r>
    <r>
      <rPr>
        <sz val="9"/>
        <color theme="1"/>
        <rFont val="Arial"/>
        <family val="2"/>
        <scheme val="minor"/>
      </rPr>
      <t xml:space="preserve"> 1000Bq.m</t>
    </r>
    <r>
      <rPr>
        <vertAlign val="superscript"/>
        <sz val="9"/>
        <color theme="1"/>
        <rFont val="Arial"/>
        <family val="2"/>
        <scheme val="minor"/>
      </rPr>
      <t>-3</t>
    </r>
    <r>
      <rPr>
        <sz val="9"/>
        <color theme="1"/>
        <rFont val="Arial"/>
        <family val="2"/>
        <scheme val="minor"/>
      </rPr>
      <t xml:space="preserve"> ou d'une persistance du dépassement du niveau de référence après actions correctives ou travaux).</t>
    </r>
  </si>
  <si>
    <r>
      <t xml:space="preserve">En amont d'un mesurage, le caractère obligatoire ou volontaire du mesurage est vérifié à l'aide des codes Activité Principale Exercée (APE) figurant dans l’instruction de la Direction générale de la santé (DGS) et de la zone radon de la commune concernée. </t>
    </r>
    <r>
      <rPr>
        <sz val="9"/>
        <color rgb="FFFF0000"/>
        <rFont val="Arial"/>
        <family val="2"/>
        <scheme val="minor"/>
      </rPr>
      <t>Si besoin, l'appartenance à un département anciennement prioritaire est vérifiée.</t>
    </r>
  </si>
  <si>
    <t>Le nombre de bâtiments concernés est soigneusement recherché. Celui-ci détermine le nombre minimal de détecteurs à implanter et les suites à donner, qui peuvent être différentes d’un bâtiment à un autre.</t>
  </si>
  <si>
    <t>Bonne pratique qui vise à communiquer le résultat dans le même format que celui transmis par le laboratoire</t>
  </si>
  <si>
    <t>Si l'élaboration de tout ou partie des rapports d'intervention (exploitation des résultats, exclusion des valeurs à ne pas exploiter, suites à donner, etc.) s'effectue à l'aide d'un tableur ou d'un logiciel, les macros, les codes ou cellules comportant des calculs sont verouillés, régulièrement vérifiés et mis à jour.</t>
  </si>
  <si>
    <t>Les résultats des étalonnages, en l'absence de recalibrage/ajustage par les fabricants, doivent être pris en compte lors de l'exploitation des résultats des appareils pour corriger, le cas échéant, les résultas affichés.</t>
  </si>
  <si>
    <t>La stratégie de mesure mise en œuvre est décrite dans le rapport. Le choix des techniques employées et le nombre de mesures réalisées dans chaque bâtiment sont justifiés.</t>
  </si>
  <si>
    <r>
      <t xml:space="preserve">Les mesures radiamétriques, lorsqu'elles sont utilisées, ne contribuent pas directement à la quantification des activités en radon. </t>
    </r>
    <r>
      <rPr>
        <sz val="9"/>
        <color rgb="FFFF0000"/>
        <rFont val="Arial"/>
        <family val="2"/>
        <scheme val="minor"/>
      </rPr>
      <t>Elles permettent de quantifier le rayonnement gamma ambiant (il ne s’agit pas de mesures d’ambiance). Elles sont utilisées pour identifier les zones à débit d’équivalent de dose gamma plus élevé (le radon n’est pas le seul radionucléide émetteur de rayons gamma).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</si>
</sst>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mm\ yyyy"/>
  </numFmts>
  <fonts count="55">
    <font>
      <sz val="9"/>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b/>
      <sz val="12"/>
      <color theme="3"/>
      <name val="Arial"/>
      <scheme val="major"/>
    </font>
    <font>
      <b/>
      <sz val="14"/>
      <color theme="3"/>
      <name val="Arial"/>
      <scheme val="major"/>
    </font>
    <font>
      <sz val="10"/>
      <color theme="3"/>
      <name val="Arial"/>
      <scheme val="major"/>
    </font>
    <font>
      <sz val="10"/>
      <color theme="1"/>
      <name val="Arial"/>
      <scheme val="major"/>
    </font>
    <font>
      <b/>
      <sz val="10"/>
      <color theme="1"/>
      <name val="Arial"/>
      <scheme val="major"/>
    </font>
    <font>
      <sz val="9"/>
      <color theme="1"/>
      <name val="Arial"/>
      <scheme val="major"/>
    </font>
    <font>
      <b/>
      <sz val="9"/>
      <color theme="3"/>
      <name val="Arial"/>
      <scheme val="major"/>
    </font>
    <font>
      <b/>
      <sz val="9"/>
      <color theme="0"/>
      <name val="Arial"/>
      <scheme val="major"/>
    </font>
    <font>
      <sz val="8"/>
      <color theme="1"/>
      <name val="Arial"/>
      <scheme val="major"/>
    </font>
    <font>
      <i/>
      <sz val="10"/>
      <color theme="1"/>
      <name val="Arial"/>
      <family val="1"/>
      <scheme val="minor"/>
    </font>
    <font>
      <b/>
      <sz val="8"/>
      <color theme="1"/>
      <name val="Arial"/>
      <scheme val="major"/>
    </font>
    <font>
      <sz val="12"/>
      <color theme="1"/>
      <name val="Arial"/>
      <scheme val="major"/>
    </font>
    <font>
      <sz val="9"/>
      <color theme="1"/>
      <name val="Arial"/>
      <family val="2"/>
      <scheme val="minor"/>
    </font>
    <font>
      <sz val="9"/>
      <color theme="1"/>
      <name val="Arial"/>
      <family val="1"/>
      <scheme val="minor"/>
    </font>
    <font>
      <i/>
      <sz val="9"/>
      <color theme="1"/>
      <name val="Arial"/>
      <scheme val="major"/>
    </font>
    <font>
      <sz val="12"/>
      <color theme="1"/>
      <name val="Arial"/>
      <family val="1"/>
      <scheme val="minor"/>
    </font>
    <font>
      <vertAlign val="superscript"/>
      <sz val="9"/>
      <color theme="1"/>
      <name val="Arial"/>
      <family val="1"/>
      <scheme val="minor"/>
    </font>
    <font>
      <b/>
      <sz val="8"/>
      <color theme="0"/>
      <name val="Arial"/>
      <scheme val="major"/>
    </font>
    <font>
      <sz val="9"/>
      <color theme="0"/>
      <name val="Arial"/>
      <family val="2"/>
      <scheme val="minor"/>
    </font>
    <font>
      <sz val="10"/>
      <color theme="0"/>
      <name val="Arial"/>
      <scheme val="major"/>
    </font>
    <font>
      <sz val="10"/>
      <color theme="0"/>
      <name val="Arial"/>
      <family val="2"/>
      <scheme val="minor"/>
    </font>
    <font>
      <sz val="10"/>
      <color rgb="FFFF0000"/>
      <name val="Arial"/>
      <family val="1"/>
      <scheme val="minor"/>
    </font>
    <font>
      <sz val="9"/>
      <color rgb="FFFF0000"/>
      <name val="Arial"/>
      <family val="2"/>
      <scheme val="minor"/>
    </font>
    <font>
      <vertAlign val="superscript"/>
      <sz val="9"/>
      <color theme="1"/>
      <name val="Arial"/>
      <family val="2"/>
      <scheme val="minor"/>
    </font>
    <font>
      <b/>
      <sz val="12"/>
      <color theme="3"/>
      <name val="Arial"/>
      <family val="2"/>
      <scheme val="major"/>
    </font>
    <font>
      <sz val="11"/>
      <color theme="1"/>
      <name val="Arial"/>
      <family val="1"/>
      <charset val="2"/>
      <scheme val="minor"/>
    </font>
    <font>
      <sz val="11"/>
      <color theme="3"/>
      <name val="Symbol"/>
      <family val="1"/>
      <charset val="2"/>
    </font>
    <font>
      <sz val="11"/>
      <color theme="1"/>
      <name val="Symbol"/>
      <family val="1"/>
      <charset val="2"/>
    </font>
    <font>
      <sz val="11"/>
      <color theme="1"/>
      <name val="Arial"/>
      <family val="1"/>
      <scheme val="minor"/>
    </font>
    <font>
      <sz val="8"/>
      <color theme="1"/>
      <name val="Arial"/>
      <family val="2"/>
      <scheme val="major"/>
    </font>
    <font>
      <sz val="11"/>
      <color theme="1"/>
      <name val="Arial"/>
      <family val="2"/>
    </font>
    <font>
      <sz val="10"/>
      <color theme="3"/>
      <name val="Arial"/>
      <family val="2"/>
      <scheme val="minor"/>
    </font>
    <font>
      <b/>
      <sz val="12"/>
      <color theme="3"/>
      <name val="Arial"/>
      <family val="2"/>
      <scheme val="minor"/>
    </font>
    <font>
      <b/>
      <u/>
      <sz val="12"/>
      <color theme="3"/>
      <name val="Arial"/>
      <family val="2"/>
      <scheme val="minor"/>
    </font>
    <font>
      <sz val="8"/>
      <color theme="1"/>
      <name val="Arial"/>
      <family val="2"/>
      <scheme val="minor"/>
    </font>
    <font>
      <sz val="12"/>
      <color theme="1"/>
      <name val="Arial"/>
      <family val="2"/>
      <scheme val="minor"/>
    </font>
    <font>
      <b/>
      <sz val="10"/>
      <color theme="0"/>
      <name val="Arial"/>
      <family val="2"/>
      <scheme val="minor"/>
    </font>
    <font>
      <b/>
      <sz val="10"/>
      <color theme="1"/>
      <name val="Arial"/>
      <family val="2"/>
      <scheme val="minor"/>
    </font>
    <font>
      <b/>
      <sz val="9"/>
      <color theme="1"/>
      <name val="Arial"/>
      <family val="2"/>
      <scheme val="minor"/>
    </font>
    <font>
      <b/>
      <sz val="9"/>
      <color theme="0"/>
      <name val="Arial"/>
      <family val="2"/>
      <scheme val="minor"/>
    </font>
    <font>
      <b/>
      <sz val="8"/>
      <color theme="1"/>
      <name val="Arial"/>
      <family val="2"/>
      <scheme val="minor"/>
    </font>
    <font>
      <b/>
      <sz val="8"/>
      <color theme="0"/>
      <name val="Arial"/>
      <family val="2"/>
      <scheme val="minor"/>
    </font>
    <font>
      <sz val="11"/>
      <color rgb="FFFF0000"/>
      <name val="Arial"/>
      <family val="2"/>
      <scheme val="minor"/>
    </font>
    <font>
      <sz val="10"/>
      <color rgb="FFFF0000"/>
      <name val="Arial"/>
      <family val="2"/>
      <scheme val="major"/>
    </font>
    <font>
      <sz val="9"/>
      <color rgb="FFFF0000"/>
      <name val="Arial"/>
      <family val="1"/>
      <scheme val="minor"/>
    </font>
    <font>
      <strike/>
      <sz val="9"/>
      <color rgb="FFFF0000"/>
      <name val="Arial"/>
      <family val="2"/>
      <scheme val="minor"/>
    </font>
    <font>
      <vertAlign val="superscript"/>
      <sz val="9"/>
      <color rgb="FFFF0000"/>
      <name val="Arial"/>
      <family val="2"/>
      <scheme val="minor"/>
    </font>
    <font>
      <sz val="9"/>
      <color rgb="FFFF0000"/>
      <name val="Calibri"/>
      <family val="2"/>
    </font>
    <font>
      <sz val="8"/>
      <color rgb="FFFF0000"/>
      <name val="Arial"/>
      <family val="2"/>
      <scheme val="major"/>
    </font>
    <font>
      <sz val="10"/>
      <name val="Arial"/>
      <family val="2"/>
      <scheme val="minor"/>
    </font>
    <font>
      <sz val="9"/>
      <name val="Arial"/>
      <family val="2"/>
      <scheme val="minor"/>
    </font>
  </fonts>
  <fills count="7">
    <fill>
      <patternFill patternType="none"/>
    </fill>
    <fill>
      <patternFill patternType="gray125"/>
    </fill>
    <fill>
      <patternFill patternType="solid">
        <fgColor theme="3"/>
        <bgColor indexed="64"/>
      </patternFill>
    </fill>
    <fill>
      <patternFill patternType="solid">
        <fgColor theme="6"/>
        <bgColor indexed="64"/>
      </patternFill>
    </fill>
    <fill>
      <patternFill patternType="solid">
        <fgColor theme="5"/>
        <bgColor theme="8" tint="0.79998168889431442"/>
      </patternFill>
    </fill>
    <fill>
      <patternFill patternType="solid">
        <fgColor theme="2"/>
        <bgColor indexed="64"/>
      </patternFill>
    </fill>
    <fill>
      <patternFill patternType="solid">
        <fgColor theme="0"/>
        <bgColor indexed="64"/>
      </patternFill>
    </fill>
  </fills>
  <borders count="3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3"/>
      </left>
      <right style="thin">
        <color theme="3"/>
      </right>
      <top style="thin">
        <color theme="3"/>
      </top>
      <bottom style="thin">
        <color theme="3"/>
      </bottom>
      <diagonal/>
    </border>
    <border>
      <left style="thin">
        <color theme="3"/>
      </left>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style="thin">
        <color theme="3"/>
      </right>
      <top/>
      <bottom style="thin">
        <color theme="3"/>
      </bottom>
      <diagonal/>
    </border>
    <border>
      <left style="thick">
        <color theme="3"/>
      </left>
      <right/>
      <top/>
      <bottom/>
      <diagonal/>
    </border>
    <border>
      <left style="thin">
        <color theme="3"/>
      </left>
      <right style="thin">
        <color theme="0"/>
      </right>
      <top style="thin">
        <color theme="3"/>
      </top>
      <bottom style="thin">
        <color theme="3"/>
      </bottom>
      <diagonal/>
    </border>
    <border>
      <left style="thin">
        <color theme="0"/>
      </left>
      <right/>
      <top style="thin">
        <color theme="3"/>
      </top>
      <bottom/>
      <diagonal/>
    </border>
    <border>
      <left style="thin">
        <color theme="0"/>
      </left>
      <right style="thin">
        <color theme="3"/>
      </right>
      <top style="thin">
        <color theme="3"/>
      </top>
      <bottom/>
      <diagonal/>
    </border>
    <border>
      <left style="thin">
        <color theme="3"/>
      </left>
      <right style="thin">
        <color theme="3"/>
      </right>
      <top style="thin">
        <color theme="3"/>
      </top>
      <bottom/>
      <diagonal/>
    </border>
    <border>
      <left style="thin">
        <color theme="3"/>
      </left>
      <right/>
      <top style="thin">
        <color theme="3"/>
      </top>
      <bottom style="thin">
        <color theme="3"/>
      </bottom>
      <diagonal/>
    </border>
    <border>
      <left/>
      <right/>
      <top style="thin">
        <color indexed="64"/>
      </top>
      <bottom/>
      <diagonal/>
    </border>
    <border>
      <left/>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theme="1"/>
      </bottom>
      <diagonal/>
    </border>
    <border>
      <left/>
      <right style="thin">
        <color theme="1"/>
      </right>
      <top/>
      <bottom style="thin">
        <color indexed="64"/>
      </bottom>
      <diagonal/>
    </border>
    <border>
      <left/>
      <right style="thin">
        <color theme="1"/>
      </right>
      <top/>
      <bottom/>
      <diagonal/>
    </border>
    <border>
      <left style="thin">
        <color theme="3"/>
      </left>
      <right style="thin">
        <color theme="3"/>
      </right>
      <top/>
      <bottom/>
      <diagonal/>
    </border>
    <border>
      <left style="thin">
        <color theme="3"/>
      </left>
      <right style="thin">
        <color theme="0"/>
      </right>
      <top style="thin">
        <color theme="3"/>
      </top>
      <bottom style="thin">
        <color theme="0"/>
      </bottom>
      <diagonal/>
    </border>
    <border>
      <left style="thin">
        <color theme="3"/>
      </left>
      <right style="thin">
        <color theme="3"/>
      </right>
      <top style="thin">
        <color theme="0"/>
      </top>
      <bottom style="thin">
        <color theme="0"/>
      </bottom>
      <diagonal/>
    </border>
    <border>
      <left style="thin">
        <color theme="3"/>
      </left>
      <right style="thin">
        <color theme="3"/>
      </right>
      <top style="thin">
        <color theme="0"/>
      </top>
      <bottom style="thin">
        <color theme="3"/>
      </bottom>
      <diagonal/>
    </border>
    <border>
      <left/>
      <right/>
      <top/>
      <bottom style="thin">
        <color theme="3"/>
      </bottom>
      <diagonal/>
    </border>
    <border>
      <left/>
      <right style="thin">
        <color theme="3"/>
      </right>
      <top/>
      <bottom/>
      <diagonal/>
    </border>
  </borders>
  <cellStyleXfs count="2">
    <xf numFmtId="0" fontId="0" fillId="0" borderId="0">
      <alignment vertical="center"/>
    </xf>
    <xf numFmtId="9" fontId="16" fillId="0" borderId="0" applyFont="0" applyFill="0" applyBorder="0" applyAlignment="0" applyProtection="0"/>
  </cellStyleXfs>
  <cellXfs count="146">
    <xf numFmtId="0" fontId="0" fillId="0" borderId="0" xfId="0">
      <alignment vertical="center"/>
    </xf>
    <xf numFmtId="0" fontId="0" fillId="0" borderId="0" xfId="0" applyAlignment="1">
      <alignment horizontal="left" vertical="center"/>
    </xf>
    <xf numFmtId="0" fontId="0" fillId="0" borderId="10" xfId="0" applyBorder="1" applyAlignment="1">
      <alignment horizontal="left" vertical="top"/>
    </xf>
    <xf numFmtId="164" fontId="6" fillId="0" borderId="0" xfId="0" applyNumberFormat="1" applyFont="1">
      <alignment vertical="center"/>
    </xf>
    <xf numFmtId="0" fontId="7" fillId="0" borderId="0" xfId="0" applyFont="1">
      <alignment vertical="center"/>
    </xf>
    <xf numFmtId="0" fontId="3" fillId="0" borderId="0" xfId="0" applyFont="1">
      <alignment vertical="center"/>
    </xf>
    <xf numFmtId="0" fontId="9" fillId="0" borderId="0" xfId="0" applyFont="1">
      <alignment vertical="center"/>
    </xf>
    <xf numFmtId="0" fontId="11" fillId="2" borderId="13" xfId="0" applyFont="1" applyFill="1" applyBorder="1" applyAlignment="1">
      <alignment horizontal="center" vertical="center"/>
    </xf>
    <xf numFmtId="0" fontId="12" fillId="0" borderId="7" xfId="0" applyFont="1" applyBorder="1" applyAlignment="1">
      <alignment horizontal="left" vertical="center" wrapText="1"/>
    </xf>
    <xf numFmtId="0" fontId="15" fillId="0" borderId="0" xfId="0" applyFont="1">
      <alignment vertical="center"/>
    </xf>
    <xf numFmtId="0" fontId="11" fillId="2" borderId="14" xfId="0" applyFont="1" applyFill="1" applyBorder="1" applyAlignment="1">
      <alignment horizontal="center" vertical="center"/>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8" xfId="0" applyBorder="1" applyAlignment="1">
      <alignment vertical="center" wrapText="1"/>
    </xf>
    <xf numFmtId="0" fontId="12" fillId="0" borderId="16" xfId="0" applyFont="1" applyBorder="1" applyAlignment="1">
      <alignment horizontal="left" vertical="center" wrapText="1"/>
    </xf>
    <xf numFmtId="0" fontId="0" fillId="0" borderId="17" xfId="0" applyBorder="1" applyAlignment="1">
      <alignment vertical="center" wrapText="1"/>
    </xf>
    <xf numFmtId="0" fontId="17" fillId="0" borderId="8" xfId="0" applyFont="1" applyBorder="1" applyAlignment="1">
      <alignment vertical="center" wrapText="1"/>
    </xf>
    <xf numFmtId="0" fontId="21" fillId="0" borderId="0" xfId="0" applyFont="1" applyAlignment="1">
      <alignment horizontal="center" vertical="center" wrapText="1"/>
    </xf>
    <xf numFmtId="0" fontId="8" fillId="0" borderId="0" xfId="0" applyFont="1" applyAlignment="1">
      <alignment vertical="center" wrapText="1"/>
    </xf>
    <xf numFmtId="9" fontId="0" fillId="0" borderId="0" xfId="1" applyFont="1" applyAlignment="1">
      <alignment vertical="center"/>
    </xf>
    <xf numFmtId="0" fontId="22" fillId="0" borderId="7" xfId="0" applyFont="1" applyBorder="1" applyProtection="1">
      <alignment vertical="center"/>
      <protection locked="0"/>
    </xf>
    <xf numFmtId="0" fontId="22" fillId="0" borderId="7" xfId="0" applyFont="1" applyBorder="1" applyAlignment="1" applyProtection="1">
      <alignment vertical="center" wrapText="1"/>
      <protection locked="0"/>
    </xf>
    <xf numFmtId="0" fontId="24" fillId="0" borderId="7" xfId="0" applyFont="1" applyBorder="1" applyAlignment="1" applyProtection="1">
      <alignment vertical="center" wrapText="1"/>
      <protection locked="0"/>
    </xf>
    <xf numFmtId="0" fontId="12" fillId="0" borderId="8" xfId="0" applyFont="1" applyBorder="1" applyAlignment="1" applyProtection="1">
      <alignment horizontal="center" vertical="center"/>
      <protection locked="0"/>
    </xf>
    <xf numFmtId="0" fontId="13" fillId="0" borderId="8"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12" fillId="0" borderId="7" xfId="0" applyFont="1" applyBorder="1" applyAlignment="1" applyProtection="1">
      <alignment horizontal="center" vertical="center"/>
      <protection locked="0"/>
    </xf>
    <xf numFmtId="0" fontId="12" fillId="0" borderId="0" xfId="0" applyFont="1">
      <alignment vertical="center"/>
    </xf>
    <xf numFmtId="0" fontId="12" fillId="0" borderId="1" xfId="0" applyFont="1" applyBorder="1">
      <alignment vertical="center"/>
    </xf>
    <xf numFmtId="9" fontId="12" fillId="0" borderId="19" xfId="1" applyFont="1" applyBorder="1" applyAlignment="1">
      <alignment horizontal="center" vertical="center"/>
    </xf>
    <xf numFmtId="9" fontId="12" fillId="0" borderId="6" xfId="1" applyFont="1" applyBorder="1" applyAlignment="1">
      <alignment horizontal="center" vertical="center"/>
    </xf>
    <xf numFmtId="9" fontId="12" fillId="0" borderId="0" xfId="1" applyFont="1" applyAlignment="1">
      <alignment vertical="center"/>
    </xf>
    <xf numFmtId="0" fontId="12" fillId="0" borderId="20" xfId="0" applyFont="1" applyBorder="1">
      <alignment vertical="center"/>
    </xf>
    <xf numFmtId="0" fontId="12" fillId="0" borderId="0" xfId="0" applyFont="1" applyAlignment="1">
      <alignment horizontal="center" vertical="center"/>
    </xf>
    <xf numFmtId="0" fontId="14" fillId="0" borderId="18"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lignment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lignment vertical="center"/>
    </xf>
    <xf numFmtId="9" fontId="12" fillId="0" borderId="24" xfId="1" applyFont="1" applyBorder="1" applyAlignment="1">
      <alignment horizontal="center" vertical="center"/>
    </xf>
    <xf numFmtId="9" fontId="12" fillId="0" borderId="25" xfId="1" applyFont="1" applyBorder="1" applyAlignment="1">
      <alignment horizontal="center" vertical="center"/>
    </xf>
    <xf numFmtId="0" fontId="14" fillId="0" borderId="1" xfId="0" applyFont="1" applyBorder="1">
      <alignment vertical="center"/>
    </xf>
    <xf numFmtId="0" fontId="14" fillId="0" borderId="3" xfId="0" applyFont="1" applyBorder="1">
      <alignment vertical="center"/>
    </xf>
    <xf numFmtId="9" fontId="12" fillId="0" borderId="0" xfId="1" applyFont="1" applyAlignment="1">
      <alignment horizontal="center" vertical="center"/>
    </xf>
    <xf numFmtId="9" fontId="12" fillId="0" borderId="0" xfId="1" applyFont="1" applyBorder="1" applyAlignment="1">
      <alignment horizontal="center" vertical="center"/>
    </xf>
    <xf numFmtId="9" fontId="12" fillId="0" borderId="4" xfId="1" applyFont="1" applyBorder="1" applyAlignment="1">
      <alignment horizontal="center" vertical="center"/>
    </xf>
    <xf numFmtId="9" fontId="12" fillId="0" borderId="26" xfId="1" applyFont="1" applyBorder="1" applyAlignment="1">
      <alignment horizontal="center" vertical="center"/>
    </xf>
    <xf numFmtId="9" fontId="12" fillId="0" borderId="27" xfId="1" applyFont="1" applyBorder="1" applyAlignment="1">
      <alignment horizontal="center" vertical="center"/>
    </xf>
    <xf numFmtId="9" fontId="12" fillId="0" borderId="28" xfId="1" applyFont="1" applyBorder="1" applyAlignment="1">
      <alignment horizontal="center" vertical="center"/>
    </xf>
    <xf numFmtId="0" fontId="19" fillId="0" borderId="9" xfId="0" applyFont="1" applyBorder="1" applyAlignment="1" applyProtection="1">
      <alignment horizontal="left" vertical="center"/>
      <protection locked="0"/>
    </xf>
    <xf numFmtId="0" fontId="19" fillId="0" borderId="11" xfId="0" applyFont="1" applyBorder="1" applyAlignment="1" applyProtection="1">
      <alignment horizontal="left" vertical="top"/>
      <protection locked="0"/>
    </xf>
    <xf numFmtId="0" fontId="25" fillId="0" borderId="8" xfId="0" applyFont="1" applyBorder="1" applyAlignment="1" applyProtection="1">
      <alignment horizontal="left" vertical="center" wrapText="1"/>
      <protection locked="0"/>
    </xf>
    <xf numFmtId="0" fontId="26" fillId="0" borderId="0" xfId="0" applyFont="1">
      <alignment vertical="center"/>
    </xf>
    <xf numFmtId="0" fontId="17" fillId="0" borderId="17" xfId="0" applyFont="1" applyBorder="1" applyAlignment="1">
      <alignment vertical="center" wrapText="1"/>
    </xf>
    <xf numFmtId="0" fontId="28" fillId="0" borderId="8" xfId="0" applyFont="1" applyBorder="1" applyAlignment="1">
      <alignment horizontal="left"/>
    </xf>
    <xf numFmtId="0" fontId="11" fillId="2" borderId="30" xfId="0" applyFont="1" applyFill="1" applyBorder="1" applyAlignment="1">
      <alignment horizontal="center" vertical="center"/>
    </xf>
    <xf numFmtId="0" fontId="10" fillId="5" borderId="7" xfId="0" applyFont="1" applyFill="1" applyBorder="1" applyAlignment="1">
      <alignment horizontal="center" vertical="center" textRotation="90"/>
    </xf>
    <xf numFmtId="0" fontId="17" fillId="5" borderId="8" xfId="0" applyFont="1" applyFill="1" applyBorder="1" applyAlignment="1">
      <alignment vertical="center" wrapText="1"/>
    </xf>
    <xf numFmtId="0" fontId="13" fillId="5" borderId="8" xfId="0" applyFont="1" applyFill="1" applyBorder="1" applyAlignment="1" applyProtection="1">
      <alignment horizontal="left" vertical="center"/>
      <protection locked="0"/>
    </xf>
    <xf numFmtId="0" fontId="12" fillId="5" borderId="16" xfId="0" applyFont="1" applyFill="1" applyBorder="1" applyAlignment="1">
      <alignment horizontal="left" vertical="center" wrapText="1"/>
    </xf>
    <xf numFmtId="0" fontId="11" fillId="4" borderId="7" xfId="0" applyFont="1" applyFill="1" applyBorder="1" applyAlignment="1">
      <alignment horizontal="center" vertical="center" textRotation="90" wrapText="1"/>
    </xf>
    <xf numFmtId="0" fontId="10" fillId="5" borderId="7" xfId="0" applyFont="1" applyFill="1" applyBorder="1" applyAlignment="1">
      <alignment horizontal="center" vertical="center" textRotation="90" wrapText="1"/>
    </xf>
    <xf numFmtId="0" fontId="0" fillId="5" borderId="8" xfId="0" applyFill="1" applyBorder="1" applyAlignment="1">
      <alignment vertical="center" wrapText="1"/>
    </xf>
    <xf numFmtId="0" fontId="13" fillId="5" borderId="8" xfId="0" applyFont="1" applyFill="1" applyBorder="1" applyAlignment="1" applyProtection="1">
      <alignment horizontal="left" vertical="center" wrapText="1"/>
      <protection locked="0"/>
    </xf>
    <xf numFmtId="0" fontId="0" fillId="5" borderId="17" xfId="0" applyFill="1" applyBorder="1" applyAlignment="1">
      <alignment vertical="center" wrapText="1"/>
    </xf>
    <xf numFmtId="0" fontId="13" fillId="5" borderId="17" xfId="0" applyFont="1" applyFill="1" applyBorder="1" applyAlignment="1" applyProtection="1">
      <alignment horizontal="left" vertical="center"/>
      <protection locked="0"/>
    </xf>
    <xf numFmtId="0" fontId="12" fillId="5" borderId="7" xfId="0" applyFont="1" applyFill="1" applyBorder="1" applyAlignment="1">
      <alignment horizontal="left" vertical="center" wrapText="1"/>
    </xf>
    <xf numFmtId="0" fontId="12" fillId="0" borderId="17" xfId="0" applyFont="1" applyBorder="1" applyAlignment="1" applyProtection="1">
      <alignment horizontal="center" vertical="center"/>
      <protection locked="0"/>
    </xf>
    <xf numFmtId="0" fontId="25" fillId="5" borderId="17" xfId="0" applyFont="1" applyFill="1" applyBorder="1" applyAlignment="1" applyProtection="1">
      <alignment horizontal="left" vertical="center"/>
      <protection locked="0"/>
    </xf>
    <xf numFmtId="0" fontId="17" fillId="5" borderId="17" xfId="0" applyFont="1" applyFill="1" applyBorder="1" applyAlignment="1">
      <alignment vertical="center" wrapText="1"/>
    </xf>
    <xf numFmtId="0" fontId="13" fillId="5" borderId="17" xfId="0" applyFont="1" applyFill="1" applyBorder="1" applyAlignment="1" applyProtection="1">
      <alignment horizontal="left" vertical="center" wrapText="1"/>
      <protection locked="0"/>
    </xf>
    <xf numFmtId="0" fontId="13" fillId="0" borderId="17" xfId="0" applyFont="1" applyBorder="1" applyAlignment="1" applyProtection="1">
      <alignment horizontal="left" vertical="center" wrapText="1"/>
      <protection locked="0"/>
    </xf>
    <xf numFmtId="0" fontId="33" fillId="0" borderId="7" xfId="0" applyFont="1" applyBorder="1" applyAlignment="1">
      <alignment horizontal="left" vertical="center" wrapText="1"/>
    </xf>
    <xf numFmtId="0" fontId="13" fillId="0" borderId="17" xfId="0" applyFont="1" applyBorder="1" applyProtection="1">
      <alignment vertical="center"/>
      <protection locked="0"/>
    </xf>
    <xf numFmtId="0" fontId="10" fillId="3" borderId="17" xfId="0" applyFont="1" applyFill="1" applyBorder="1" applyAlignment="1">
      <alignment vertical="center" wrapText="1"/>
    </xf>
    <xf numFmtId="0" fontId="18" fillId="3" borderId="17" xfId="0" applyFont="1" applyFill="1" applyBorder="1" applyAlignment="1">
      <alignment horizontal="left" vertical="center"/>
    </xf>
    <xf numFmtId="0" fontId="9" fillId="3" borderId="7" xfId="0" applyFont="1" applyFill="1" applyBorder="1" applyAlignment="1">
      <alignment horizontal="left" vertical="center" wrapText="1"/>
    </xf>
    <xf numFmtId="0" fontId="33" fillId="5" borderId="7" xfId="0" applyFont="1" applyFill="1" applyBorder="1" applyAlignment="1">
      <alignment horizontal="left" vertical="center" wrapText="1"/>
    </xf>
    <xf numFmtId="164" fontId="6" fillId="0" borderId="0" xfId="0" applyNumberFormat="1" applyFont="1" applyAlignment="1">
      <alignment horizontal="right"/>
    </xf>
    <xf numFmtId="0" fontId="36" fillId="0" borderId="0" xfId="0" applyFont="1" applyAlignment="1">
      <alignment vertical="center" wrapText="1"/>
    </xf>
    <xf numFmtId="0" fontId="38" fillId="0" borderId="0" xfId="0" applyFont="1" applyAlignment="1">
      <alignment horizontal="center" vertical="top" wrapText="1"/>
    </xf>
    <xf numFmtId="0" fontId="39" fillId="0" borderId="0" xfId="0" applyFont="1">
      <alignment vertical="center"/>
    </xf>
    <xf numFmtId="0" fontId="40" fillId="2" borderId="8" xfId="0" applyFont="1" applyFill="1" applyBorder="1">
      <alignment vertical="center"/>
    </xf>
    <xf numFmtId="0" fontId="40" fillId="2" borderId="15" xfId="0" applyFont="1" applyFill="1" applyBorder="1" applyAlignment="1">
      <alignment horizontal="center" vertical="center"/>
    </xf>
    <xf numFmtId="0" fontId="0" fillId="0" borderId="1" xfId="0" applyBorder="1">
      <alignment vertical="center"/>
    </xf>
    <xf numFmtId="0" fontId="41" fillId="0" borderId="18" xfId="0" applyFont="1" applyBorder="1" applyAlignment="1">
      <alignment horizontal="center" vertical="center"/>
    </xf>
    <xf numFmtId="0" fontId="41" fillId="0" borderId="2" xfId="0" applyFont="1" applyBorder="1" applyAlignment="1">
      <alignment horizontal="center" vertical="center"/>
    </xf>
    <xf numFmtId="0" fontId="22" fillId="0" borderId="16" xfId="0" applyFont="1" applyBorder="1" applyAlignment="1" applyProtection="1">
      <alignment horizontal="center" vertical="center"/>
      <protection locked="0"/>
    </xf>
    <xf numFmtId="0" fontId="0" fillId="0" borderId="3" xfId="0" applyBorder="1">
      <alignment vertical="center"/>
    </xf>
    <xf numFmtId="9" fontId="0" fillId="0" borderId="0" xfId="1" applyFont="1" applyBorder="1" applyAlignment="1" applyProtection="1">
      <alignment horizontal="center" vertical="center"/>
    </xf>
    <xf numFmtId="9" fontId="0" fillId="0" borderId="4" xfId="1" applyFont="1" applyBorder="1" applyAlignment="1" applyProtection="1">
      <alignment horizontal="center" vertical="center"/>
    </xf>
    <xf numFmtId="0" fontId="22" fillId="0" borderId="16" xfId="0" applyFont="1" applyBorder="1" applyAlignment="1" applyProtection="1">
      <alignment horizontal="center" vertical="center" wrapText="1"/>
      <protection locked="0"/>
    </xf>
    <xf numFmtId="0" fontId="42" fillId="0" borderId="1" xfId="0" applyFont="1" applyBorder="1">
      <alignment vertical="center"/>
    </xf>
    <xf numFmtId="0" fontId="0" fillId="0" borderId="7" xfId="0" applyBorder="1" applyAlignment="1">
      <alignment vertical="center" wrapText="1"/>
    </xf>
    <xf numFmtId="0" fontId="22" fillId="0" borderId="7" xfId="0" applyFont="1" applyBorder="1" applyAlignment="1" applyProtection="1">
      <alignment horizontal="center" vertical="center" wrapText="1"/>
      <protection locked="0"/>
    </xf>
    <xf numFmtId="0" fontId="0" fillId="0" borderId="5" xfId="0" applyBorder="1">
      <alignment vertical="center"/>
    </xf>
    <xf numFmtId="9" fontId="0" fillId="0" borderId="19" xfId="1" applyFont="1" applyBorder="1" applyAlignment="1" applyProtection="1">
      <alignment horizontal="center" vertical="center"/>
    </xf>
    <xf numFmtId="9" fontId="0" fillId="0" borderId="6" xfId="1" applyFont="1" applyBorder="1" applyAlignment="1" applyProtection="1">
      <alignment horizontal="center" vertical="center"/>
    </xf>
    <xf numFmtId="0" fontId="0" fillId="0" borderId="29" xfId="0" quotePrefix="1" applyBorder="1" applyAlignment="1">
      <alignment vertical="center" wrapText="1"/>
    </xf>
    <xf numFmtId="0" fontId="22" fillId="0" borderId="7" xfId="0" applyFont="1" applyBorder="1" applyAlignment="1" applyProtection="1">
      <alignment horizontal="center" vertical="center"/>
      <protection locked="0"/>
    </xf>
    <xf numFmtId="0" fontId="0" fillId="0" borderId="7" xfId="0" quotePrefix="1" applyBorder="1" applyAlignment="1">
      <alignment vertical="center" wrapText="1"/>
    </xf>
    <xf numFmtId="0" fontId="0" fillId="0" borderId="7" xfId="0" quotePrefix="1" applyBorder="1" applyAlignment="1">
      <alignment horizontal="left" vertical="center" wrapText="1"/>
    </xf>
    <xf numFmtId="0" fontId="43" fillId="0" borderId="7" xfId="0" applyFont="1" applyBorder="1" applyAlignment="1" applyProtection="1">
      <alignment vertical="center" wrapText="1"/>
      <protection locked="0"/>
    </xf>
    <xf numFmtId="0" fontId="45" fillId="0" borderId="0" xfId="0" applyFont="1" applyAlignment="1" applyProtection="1">
      <alignment horizontal="left" vertical="center" wrapText="1"/>
      <protection locked="0"/>
    </xf>
    <xf numFmtId="0" fontId="44" fillId="0" borderId="0" xfId="0" applyFont="1" applyAlignment="1">
      <alignment vertical="center" wrapText="1"/>
    </xf>
    <xf numFmtId="0" fontId="44" fillId="0" borderId="0" xfId="0" applyFont="1" applyAlignment="1">
      <alignment horizontal="center" vertical="top" wrapText="1"/>
    </xf>
    <xf numFmtId="9" fontId="0" fillId="0" borderId="0" xfId="1" applyFont="1" applyBorder="1" applyAlignment="1">
      <alignment horizontal="center" vertical="center"/>
    </xf>
    <xf numFmtId="9" fontId="0" fillId="0" borderId="4" xfId="1" applyFont="1" applyBorder="1" applyAlignment="1">
      <alignment horizontal="center" vertical="center"/>
    </xf>
    <xf numFmtId="9" fontId="0" fillId="0" borderId="19" xfId="1" applyFont="1" applyBorder="1" applyAlignment="1">
      <alignment horizontal="center" vertical="center"/>
    </xf>
    <xf numFmtId="9" fontId="0" fillId="0" borderId="6" xfId="1" applyFont="1" applyBorder="1" applyAlignment="1">
      <alignment horizontal="center" vertical="center"/>
    </xf>
    <xf numFmtId="0" fontId="42" fillId="0" borderId="0" xfId="0" applyFont="1" applyAlignment="1">
      <alignment horizontal="right" vertical="center" wrapText="1"/>
    </xf>
    <xf numFmtId="0" fontId="42" fillId="3" borderId="7" xfId="0" applyFont="1" applyFill="1" applyBorder="1" applyAlignment="1">
      <alignment vertical="center" wrapText="1"/>
    </xf>
    <xf numFmtId="0" fontId="42" fillId="3" borderId="7" xfId="0" applyFont="1" applyFill="1" applyBorder="1" applyAlignment="1">
      <alignment horizontal="center" vertical="center" wrapText="1"/>
    </xf>
    <xf numFmtId="0" fontId="43" fillId="3" borderId="7" xfId="0" applyFont="1" applyFill="1" applyBorder="1" applyAlignment="1">
      <alignment horizontal="center" vertical="center" wrapText="1"/>
    </xf>
    <xf numFmtId="0" fontId="26" fillId="0" borderId="17" xfId="0" applyFont="1" applyBorder="1" applyAlignment="1">
      <alignment vertical="center" wrapText="1"/>
    </xf>
    <xf numFmtId="0" fontId="48" fillId="0" borderId="17" xfId="0" applyFont="1" applyBorder="1" applyAlignment="1">
      <alignment vertical="center" wrapText="1"/>
    </xf>
    <xf numFmtId="0" fontId="26" fillId="5" borderId="17" xfId="0" applyFont="1" applyFill="1" applyBorder="1" applyAlignment="1">
      <alignment vertical="center" wrapText="1"/>
    </xf>
    <xf numFmtId="0" fontId="52" fillId="0" borderId="7" xfId="0" applyFont="1" applyBorder="1" applyAlignment="1">
      <alignment horizontal="left" vertical="center" wrapText="1"/>
    </xf>
    <xf numFmtId="0" fontId="52" fillId="5" borderId="7" xfId="0" applyFont="1" applyFill="1" applyBorder="1" applyAlignment="1">
      <alignment horizontal="left" vertical="center" wrapText="1"/>
    </xf>
    <xf numFmtId="0" fontId="12" fillId="0" borderId="16" xfId="0" applyFont="1" applyBorder="1" applyAlignment="1" applyProtection="1">
      <alignment horizontal="center" vertical="center"/>
      <protection locked="0"/>
    </xf>
    <xf numFmtId="0" fontId="54" fillId="0" borderId="17" xfId="0" applyFont="1" applyBorder="1" applyAlignment="1">
      <alignment vertical="center" wrapText="1"/>
    </xf>
    <xf numFmtId="0" fontId="26" fillId="0" borderId="0" xfId="0" applyFont="1" applyAlignment="1">
      <alignment horizontal="justify" vertical="center"/>
    </xf>
    <xf numFmtId="0" fontId="3" fillId="6" borderId="0" xfId="0" applyFont="1" applyFill="1">
      <alignment vertical="center"/>
    </xf>
    <xf numFmtId="0" fontId="0" fillId="6" borderId="0" xfId="0" applyFill="1">
      <alignment vertical="center"/>
    </xf>
    <xf numFmtId="0" fontId="42" fillId="6" borderId="0" xfId="0" applyFont="1" applyFill="1">
      <alignment vertical="center"/>
    </xf>
    <xf numFmtId="0" fontId="15" fillId="6" borderId="0" xfId="0" applyFont="1" applyFill="1">
      <alignment vertical="center"/>
    </xf>
    <xf numFmtId="0" fontId="3" fillId="6" borderId="0" xfId="0" applyFont="1" applyFill="1" applyAlignment="1">
      <alignment vertical="center" wrapText="1"/>
    </xf>
    <xf numFmtId="0" fontId="53" fillId="6" borderId="0" xfId="0" applyFont="1" applyFill="1" applyAlignment="1">
      <alignment vertical="center" wrapText="1"/>
    </xf>
    <xf numFmtId="164" fontId="47" fillId="0" borderId="0" xfId="0" quotePrefix="1" applyNumberFormat="1" applyFont="1" applyAlignment="1">
      <alignment horizontal="right" vertical="center"/>
    </xf>
    <xf numFmtId="0" fontId="0" fillId="0" borderId="17" xfId="0" applyFont="1" applyBorder="1" applyAlignment="1">
      <alignment vertical="center" wrapText="1"/>
    </xf>
    <xf numFmtId="0" fontId="26" fillId="0" borderId="0" xfId="0" applyFont="1" applyAlignment="1">
      <alignment vertical="center" wrapText="1"/>
    </xf>
    <xf numFmtId="0" fontId="0" fillId="0" borderId="0" xfId="0" applyAlignment="1">
      <alignment horizontal="left" vertical="center"/>
    </xf>
    <xf numFmtId="0" fontId="5" fillId="0" borderId="0" xfId="0" applyFont="1" applyAlignment="1">
      <alignment horizontal="left" vertical="center" wrapText="1"/>
    </xf>
    <xf numFmtId="0" fontId="29" fillId="0" borderId="12" xfId="0" applyFont="1" applyBorder="1" applyAlignment="1">
      <alignment horizontal="left" vertical="top" wrapText="1" indent="1"/>
    </xf>
    <xf numFmtId="0" fontId="2" fillId="0" borderId="0" xfId="0" applyFont="1" applyAlignment="1">
      <alignment horizontal="left" vertical="top" wrapText="1" indent="1"/>
    </xf>
    <xf numFmtId="0" fontId="4" fillId="0" borderId="33" xfId="0" applyFont="1" applyBorder="1" applyAlignment="1">
      <alignment horizontal="left" vertical="center"/>
    </xf>
    <xf numFmtId="0" fontId="14" fillId="0" borderId="0" xfId="0" applyFont="1" applyAlignment="1">
      <alignment horizontal="right" vertical="center" wrapText="1"/>
    </xf>
    <xf numFmtId="0" fontId="11" fillId="4" borderId="7" xfId="0" applyFont="1" applyFill="1" applyBorder="1" applyAlignment="1">
      <alignment horizontal="center" vertical="center" textRotation="90" wrapText="1"/>
    </xf>
    <xf numFmtId="0" fontId="11" fillId="4" borderId="9" xfId="0" applyFont="1" applyFill="1" applyBorder="1" applyAlignment="1">
      <alignment horizontal="center" vertical="center" textRotation="90"/>
    </xf>
    <xf numFmtId="0" fontId="11" fillId="4" borderId="34" xfId="0" applyFont="1" applyFill="1" applyBorder="1" applyAlignment="1">
      <alignment horizontal="center" vertical="center" textRotation="90"/>
    </xf>
    <xf numFmtId="0" fontId="10" fillId="5" borderId="7" xfId="0" applyFont="1" applyFill="1" applyBorder="1" applyAlignment="1">
      <alignment horizontal="center" vertical="center" textRotation="90" wrapText="1"/>
    </xf>
    <xf numFmtId="0" fontId="11" fillId="4" borderId="31" xfId="0" applyFont="1" applyFill="1" applyBorder="1" applyAlignment="1">
      <alignment horizontal="center" vertical="center" textRotation="90"/>
    </xf>
    <xf numFmtId="0" fontId="11" fillId="4" borderId="32" xfId="0" applyFont="1" applyFill="1" applyBorder="1" applyAlignment="1">
      <alignment horizontal="center" vertical="center" textRotation="90"/>
    </xf>
    <xf numFmtId="164" fontId="35" fillId="0" borderId="0" xfId="0" applyNumberFormat="1" applyFont="1" applyAlignment="1">
      <alignment horizontal="right" vertical="center"/>
    </xf>
  </cellXfs>
  <cellStyles count="2">
    <cellStyle name="Normal" xfId="0" builtinId="0" customBuiltin="1"/>
    <cellStyle name="Pourcentage" xfId="1" builtinId="5"/>
  </cellStyles>
  <dxfs count="27">
    <dxf>
      <font>
        <color theme="0" tint="-0.24994659260841701"/>
      </font>
    </dxf>
    <dxf>
      <font>
        <color theme="0" tint="-0.24994659260841701"/>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ont>
        <color theme="0" tint="-0.499984740745262"/>
      </font>
    </dxf>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ont>
        <b/>
        <i val="0"/>
        <color theme="0"/>
      </font>
      <fill>
        <patternFill>
          <bgColor theme="3"/>
        </patternFill>
      </fill>
      <border>
        <vertical style="thin">
          <color theme="0"/>
        </vertical>
      </border>
    </dxf>
    <dxf>
      <font>
        <color theme="1"/>
      </font>
      <border>
        <left style="thin">
          <color theme="3"/>
        </left>
        <right style="thin">
          <color theme="3"/>
        </right>
        <top style="thin">
          <color theme="3"/>
        </top>
        <bottom style="thin">
          <color theme="3"/>
        </bottom>
        <vertical style="thin">
          <color theme="3"/>
        </vertical>
        <horizontal style="thin">
          <color theme="3"/>
        </horizontal>
      </border>
    </dxf>
  </dxfs>
  <tableStyles count="1" defaultTableStyle="TableStyleMedium2" defaultPivotStyle="PivotStyleLight16">
    <tableStyle name="ASN" pivot="0" count="2" xr9:uid="{719A410C-D1AC-4C34-972D-452E9C91F124}">
      <tableStyleElement type="wholeTable" dxfId="26"/>
      <tableStyleElement type="headerRow" dxfId="25"/>
    </tableStyle>
  </tableStyles>
  <colors>
    <mruColors>
      <color rgb="FF0A0096"/>
      <color rgb="FFFF4F4F"/>
      <color rgb="FFFFC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197732826500136E-2"/>
          <c:y val="0"/>
          <c:w val="0.9750205900986515"/>
          <c:h val="1"/>
        </c:manualLayout>
      </c:layout>
      <c:barChart>
        <c:barDir val="bar"/>
        <c:grouping val="stacked"/>
        <c:varyColors val="0"/>
        <c:ser>
          <c:idx val="0"/>
          <c:order val="0"/>
          <c:tx>
            <c:strRef>
              <c:f>'1- Critères d''agrément'!$P$6</c:f>
              <c:strCache>
                <c:ptCount val="1"/>
                <c:pt idx="0">
                  <c:v>Conforme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d''agrément'!$O$7</c:f>
              <c:strCache>
                <c:ptCount val="1"/>
                <c:pt idx="0">
                  <c:v>Conformité aux critères communs</c:v>
                </c:pt>
              </c:strCache>
            </c:strRef>
          </c:cat>
          <c:val>
            <c:numRef>
              <c:f>'1- Critères d''agrément'!$P$7</c:f>
              <c:numCache>
                <c:formatCode>0%</c:formatCode>
                <c:ptCount val="1"/>
                <c:pt idx="0">
                  <c:v>0</c:v>
                </c:pt>
              </c:numCache>
            </c:numRef>
          </c:val>
          <c:extLst>
            <c:ext xmlns:c16="http://schemas.microsoft.com/office/drawing/2014/chart" uri="{C3380CC4-5D6E-409C-BE32-E72D297353CC}">
              <c16:uniqueId val="{00000000-4B97-4106-8478-85FF70CFE654}"/>
            </c:ext>
          </c:extLst>
        </c:ser>
        <c:ser>
          <c:idx val="1"/>
          <c:order val="1"/>
          <c:tx>
            <c:strRef>
              <c:f>'1- Critères d''agrément'!$Q$6</c:f>
              <c:strCache>
                <c:ptCount val="1"/>
                <c:pt idx="0">
                  <c:v>Perfectible</c:v>
                </c:pt>
              </c:strCache>
            </c:strRef>
          </c:tx>
          <c:spPr>
            <a:solidFill>
              <a:srgbClr val="FFCD2D"/>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d''agrément'!$O$7</c:f>
              <c:strCache>
                <c:ptCount val="1"/>
                <c:pt idx="0">
                  <c:v>Conformité aux critères communs</c:v>
                </c:pt>
              </c:strCache>
            </c:strRef>
          </c:cat>
          <c:val>
            <c:numRef>
              <c:f>'1- Critères d''agrément'!$Q$7</c:f>
              <c:numCache>
                <c:formatCode>0%</c:formatCode>
                <c:ptCount val="1"/>
                <c:pt idx="0">
                  <c:v>0</c:v>
                </c:pt>
              </c:numCache>
            </c:numRef>
          </c:val>
          <c:extLst>
            <c:ext xmlns:c16="http://schemas.microsoft.com/office/drawing/2014/chart" uri="{C3380CC4-5D6E-409C-BE32-E72D297353CC}">
              <c16:uniqueId val="{00000001-4B97-4106-8478-85FF70CFE654}"/>
            </c:ext>
          </c:extLst>
        </c:ser>
        <c:ser>
          <c:idx val="2"/>
          <c:order val="2"/>
          <c:tx>
            <c:strRef>
              <c:f>'1- Critères d''agrément'!$R$6</c:f>
              <c:strCache>
                <c:ptCount val="1"/>
                <c:pt idx="0">
                  <c:v>Non conforme</c:v>
                </c:pt>
              </c:strCache>
            </c:strRef>
          </c:tx>
          <c:spPr>
            <a:solidFill>
              <a:srgbClr val="FF4F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d''agrément'!$O$7</c:f>
              <c:strCache>
                <c:ptCount val="1"/>
                <c:pt idx="0">
                  <c:v>Conformité aux critères communs</c:v>
                </c:pt>
              </c:strCache>
            </c:strRef>
          </c:cat>
          <c:val>
            <c:numRef>
              <c:f>'1- Critères d''agrément'!$R$7</c:f>
              <c:numCache>
                <c:formatCode>0%</c:formatCode>
                <c:ptCount val="1"/>
                <c:pt idx="0">
                  <c:v>0</c:v>
                </c:pt>
              </c:numCache>
            </c:numRef>
          </c:val>
          <c:extLst>
            <c:ext xmlns:c16="http://schemas.microsoft.com/office/drawing/2014/chart" uri="{C3380CC4-5D6E-409C-BE32-E72D297353CC}">
              <c16:uniqueId val="{00000002-4B97-4106-8478-85FF70CFE654}"/>
            </c:ext>
          </c:extLst>
        </c:ser>
        <c:ser>
          <c:idx val="3"/>
          <c:order val="3"/>
          <c:tx>
            <c:strRef>
              <c:f>'1- Critères d''agrément'!$S$6</c:f>
              <c:strCache>
                <c:ptCount val="1"/>
                <c:pt idx="0">
                  <c:v>Non concerné</c:v>
                </c:pt>
              </c:strCache>
            </c:strRef>
          </c:tx>
          <c:spPr>
            <a:solidFill>
              <a:schemeClr val="bg2"/>
            </a:solidFill>
            <a:ln>
              <a:noFill/>
            </a:ln>
            <a:effectLst/>
          </c:spPr>
          <c:invertIfNegative val="0"/>
          <c:dLbls>
            <c:numFmt formatCode="0%;\-0%;" sourceLinked="0"/>
            <c:spPr>
              <a:solidFill>
                <a:schemeClr val="bg2"/>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d''agrément'!$O$7</c:f>
              <c:strCache>
                <c:ptCount val="1"/>
                <c:pt idx="0">
                  <c:v>Conformité aux critères communs</c:v>
                </c:pt>
              </c:strCache>
            </c:strRef>
          </c:cat>
          <c:val>
            <c:numRef>
              <c:f>'1- Critères d''agrément'!$S$7</c:f>
              <c:numCache>
                <c:formatCode>0%</c:formatCode>
                <c:ptCount val="1"/>
                <c:pt idx="0">
                  <c:v>0</c:v>
                </c:pt>
              </c:numCache>
            </c:numRef>
          </c:val>
          <c:extLst>
            <c:ext xmlns:c16="http://schemas.microsoft.com/office/drawing/2014/chart" uri="{C3380CC4-5D6E-409C-BE32-E72D297353CC}">
              <c16:uniqueId val="{00000003-4B97-4106-8478-85FF70CFE654}"/>
            </c:ext>
          </c:extLst>
        </c:ser>
        <c:ser>
          <c:idx val="4"/>
          <c:order val="4"/>
          <c:tx>
            <c:strRef>
              <c:f>'1- Critères d''agrément'!$T$6</c:f>
              <c:strCache>
                <c:ptCount val="1"/>
                <c:pt idx="0">
                  <c:v>À remplir</c:v>
                </c:pt>
              </c:strCache>
            </c:strRef>
          </c:tx>
          <c:spPr>
            <a:pattFill prst="ltUpDiag">
              <a:fgClr>
                <a:schemeClr val="tx2"/>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d''agrément'!$O$7</c:f>
              <c:strCache>
                <c:ptCount val="1"/>
                <c:pt idx="0">
                  <c:v>Conformité aux critères communs</c:v>
                </c:pt>
              </c:strCache>
            </c:strRef>
          </c:cat>
          <c:val>
            <c:numRef>
              <c:f>'1- Critères d''agrément'!$T$7</c:f>
              <c:numCache>
                <c:formatCode>0%</c:formatCode>
                <c:ptCount val="1"/>
                <c:pt idx="0">
                  <c:v>1</c:v>
                </c:pt>
              </c:numCache>
            </c:numRef>
          </c:val>
          <c:extLst>
            <c:ext xmlns:c16="http://schemas.microsoft.com/office/drawing/2014/chart" uri="{C3380CC4-5D6E-409C-BE32-E72D297353CC}">
              <c16:uniqueId val="{00000000-1969-4ED3-90A6-CBF009FC4445}"/>
            </c:ext>
          </c:extLst>
        </c:ser>
        <c:dLbls>
          <c:showLegendKey val="0"/>
          <c:showVal val="0"/>
          <c:showCatName val="0"/>
          <c:showSerName val="0"/>
          <c:showPercent val="0"/>
          <c:showBubbleSize val="0"/>
        </c:dLbls>
        <c:gapWidth val="150"/>
        <c:overlap val="100"/>
        <c:axId val="544975608"/>
        <c:axId val="544975968"/>
      </c:barChart>
      <c:catAx>
        <c:axId val="544975608"/>
        <c:scaling>
          <c:orientation val="minMax"/>
        </c:scaling>
        <c:delete val="1"/>
        <c:axPos val="l"/>
        <c:numFmt formatCode="General" sourceLinked="1"/>
        <c:majorTickMark val="none"/>
        <c:minorTickMark val="none"/>
        <c:tickLblPos val="nextTo"/>
        <c:crossAx val="544975968"/>
        <c:crosses val="autoZero"/>
        <c:auto val="1"/>
        <c:lblAlgn val="ctr"/>
        <c:lblOffset val="100"/>
        <c:noMultiLvlLbl val="0"/>
      </c:catAx>
      <c:valAx>
        <c:axId val="544975968"/>
        <c:scaling>
          <c:orientation val="minMax"/>
        </c:scaling>
        <c:delete val="1"/>
        <c:axPos val="b"/>
        <c:numFmt formatCode="0%" sourceLinked="1"/>
        <c:majorTickMark val="none"/>
        <c:minorTickMark val="none"/>
        <c:tickLblPos val="nextTo"/>
        <c:crossAx val="544975608"/>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ln>
                  <a:noFill/>
                </a:ln>
                <a:solidFill>
                  <a:srgbClr val="0A0096"/>
                </a:solidFill>
                <a:latin typeface="+mj-lt"/>
                <a:ea typeface="+mn-ea"/>
                <a:cs typeface="+mn-cs"/>
              </a:defRPr>
            </a:pPr>
            <a:r>
              <a:rPr lang="fr-FR" sz="1100" b="1" i="0" u="none" strike="noStrike" baseline="0">
                <a:ln>
                  <a:noFill/>
                </a:ln>
                <a:solidFill>
                  <a:srgbClr val="0A0096"/>
                </a:solidFill>
                <a:effectLst/>
                <a:latin typeface="Arial" panose="020B0604020202020204" pitchFamily="34" charset="0"/>
                <a:cs typeface="Arial" panose="020B0604020202020204" pitchFamily="34" charset="0"/>
              </a:rPr>
              <a:t>Complétude des rapports d'intervention N2</a:t>
            </a:r>
            <a:endParaRPr lang="fr-FR">
              <a:ln>
                <a:noFill/>
              </a:ln>
              <a:solidFill>
                <a:srgbClr val="0A0096"/>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ln>
                <a:noFill/>
              </a:ln>
              <a:solidFill>
                <a:srgbClr val="0A0096"/>
              </a:solidFill>
              <a:latin typeface="+mj-lt"/>
              <a:ea typeface="+mn-ea"/>
              <a:cs typeface="+mn-cs"/>
            </a:defRPr>
          </a:pPr>
          <a:endParaRPr lang="fr-FR"/>
        </a:p>
      </c:txPr>
    </c:title>
    <c:autoTitleDeleted val="0"/>
    <c:plotArea>
      <c:layout>
        <c:manualLayout>
          <c:layoutTarget val="inner"/>
          <c:xMode val="edge"/>
          <c:yMode val="edge"/>
          <c:x val="0.34555380577427819"/>
          <c:y val="0.24327142857142858"/>
          <c:w val="0.90425867758837108"/>
          <c:h val="0.64196626984126981"/>
        </c:manualLayout>
      </c:layout>
      <c:barChart>
        <c:barDir val="bar"/>
        <c:grouping val="percentStacked"/>
        <c:varyColors val="0"/>
        <c:ser>
          <c:idx val="0"/>
          <c:order val="0"/>
          <c:tx>
            <c:strRef>
              <c:f>'2- Complétude des rapports'!$K$72</c:f>
              <c:strCache>
                <c:ptCount val="1"/>
                <c:pt idx="0">
                  <c:v>Oui</c:v>
                </c:pt>
              </c:strCache>
            </c:strRef>
          </c:tx>
          <c:spPr>
            <a:solidFill>
              <a:srgbClr val="0A0096"/>
            </a:solidFill>
            <a:ln>
              <a:noFill/>
            </a:ln>
            <a:effectLst/>
          </c:spPr>
          <c:invertIfNegative val="0"/>
          <c:cat>
            <c:strRef>
              <c:f>'2- Complétude des rapports'!$J$73:$J$78</c:f>
              <c:strCache>
                <c:ptCount val="6"/>
                <c:pt idx="0">
                  <c:v>Informations générales</c:v>
                </c:pt>
                <c:pt idx="1">
                  <c:v>Références réglementaires et normatives</c:v>
                </c:pt>
                <c:pt idx="2">
                  <c:v>Description de l'ERP</c:v>
                </c:pt>
                <c:pt idx="3">
                  <c:v>Plans</c:v>
                </c:pt>
                <c:pt idx="4">
                  <c:v>Mesurages</c:v>
                </c:pt>
                <c:pt idx="5">
                  <c:v>Analyse et conclusions</c:v>
                </c:pt>
              </c:strCache>
            </c:strRef>
          </c:cat>
          <c:val>
            <c:numRef>
              <c:f>'2- Complétude des rapports'!$K$73:$K$78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AEB-4E3A-9A23-AB318C94B7DE}"/>
            </c:ext>
          </c:extLst>
        </c:ser>
        <c:ser>
          <c:idx val="1"/>
          <c:order val="1"/>
          <c:tx>
            <c:strRef>
              <c:f>'2- Complétude des rapports'!$L$72</c:f>
              <c:strCache>
                <c:ptCount val="1"/>
                <c:pt idx="0">
                  <c:v>Non</c:v>
                </c:pt>
              </c:strCache>
            </c:strRef>
          </c:tx>
          <c:spPr>
            <a:solidFill>
              <a:srgbClr val="FF4F4F"/>
            </a:solidFill>
            <a:ln>
              <a:noFill/>
            </a:ln>
            <a:effectLst/>
          </c:spPr>
          <c:invertIfNegative val="0"/>
          <c:cat>
            <c:strRef>
              <c:f>'2- Complétude des rapports'!$J$73:$J$78</c:f>
              <c:strCache>
                <c:ptCount val="6"/>
                <c:pt idx="0">
                  <c:v>Informations générales</c:v>
                </c:pt>
                <c:pt idx="1">
                  <c:v>Références réglementaires et normatives</c:v>
                </c:pt>
                <c:pt idx="2">
                  <c:v>Description de l'ERP</c:v>
                </c:pt>
                <c:pt idx="3">
                  <c:v>Plans</c:v>
                </c:pt>
                <c:pt idx="4">
                  <c:v>Mesurages</c:v>
                </c:pt>
                <c:pt idx="5">
                  <c:v>Analyse et conclusions</c:v>
                </c:pt>
              </c:strCache>
            </c:strRef>
          </c:cat>
          <c:val>
            <c:numRef>
              <c:f>'2- Complétude des rapports'!$L$73:$L$78</c:f>
              <c:numCache>
                <c:formatCode>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1-9AEB-4E3A-9A23-AB318C94B7DE}"/>
            </c:ext>
          </c:extLst>
        </c:ser>
        <c:dLbls>
          <c:showLegendKey val="0"/>
          <c:showVal val="0"/>
          <c:showCatName val="0"/>
          <c:showSerName val="0"/>
          <c:showPercent val="0"/>
          <c:showBubbleSize val="0"/>
        </c:dLbls>
        <c:gapWidth val="100"/>
        <c:overlap val="100"/>
        <c:axId val="551279240"/>
        <c:axId val="551279600"/>
      </c:barChart>
      <c:catAx>
        <c:axId val="551279240"/>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chemeClr val="tx1"/>
                </a:solidFill>
                <a:latin typeface="+mj-lt"/>
                <a:ea typeface="+mn-ea"/>
                <a:cs typeface="+mn-cs"/>
              </a:defRPr>
            </a:pPr>
            <a:endParaRPr lang="fr-FR"/>
          </a:p>
        </c:txPr>
        <c:crossAx val="551279600"/>
        <c:crosses val="autoZero"/>
        <c:auto val="1"/>
        <c:lblAlgn val="ctr"/>
        <c:lblOffset val="0"/>
        <c:noMultiLvlLbl val="0"/>
      </c:catAx>
      <c:valAx>
        <c:axId val="5512796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crossAx val="551279240"/>
        <c:crosses val="autoZero"/>
        <c:crossBetween val="between"/>
        <c:majorUnit val="0.2"/>
      </c:valAx>
      <c:spPr>
        <a:noFill/>
        <a:ln>
          <a:noFill/>
        </a:ln>
        <a:effectLst/>
      </c:spPr>
    </c:plotArea>
    <c:legend>
      <c:legendPos val="b"/>
      <c:layout>
        <c:manualLayout>
          <c:xMode val="edge"/>
          <c:yMode val="edge"/>
          <c:x val="0.40862314085739282"/>
          <c:y val="0.88033342565847594"/>
          <c:w val="0.34386482939632546"/>
          <c:h val="0.112966406837336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938984547231419E-2"/>
          <c:y val="0"/>
          <c:w val="0.98106101545276858"/>
          <c:h val="1"/>
        </c:manualLayout>
      </c:layout>
      <c:barChart>
        <c:barDir val="bar"/>
        <c:grouping val="percentStacked"/>
        <c:varyColors val="0"/>
        <c:ser>
          <c:idx val="0"/>
          <c:order val="0"/>
          <c:tx>
            <c:strRef>
              <c:f>'2- Complétude des rapports'!$K$4</c:f>
              <c:strCache>
                <c:ptCount val="1"/>
                <c:pt idx="0">
                  <c:v>Oui</c:v>
                </c:pt>
              </c:strCache>
            </c:strRef>
          </c:tx>
          <c:spPr>
            <a:solidFill>
              <a:schemeClr val="tx2"/>
            </a:solidFill>
            <a:ln>
              <a:noFill/>
            </a:ln>
            <a:effectLst/>
          </c:spPr>
          <c:invertIfNegative val="0"/>
          <c:dLbls>
            <c:dLbl>
              <c:idx val="0"/>
              <c:layout>
                <c:manualLayout>
                  <c:x val="9.324009324009324E-3"/>
                  <c:y val="0"/>
                </c:manualLayout>
              </c:layout>
              <c:numFmt formatCode="0%;\-0%;" sourceLinked="0"/>
              <c:spPr>
                <a:solidFill>
                  <a:schemeClr val="tx2"/>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j-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030-4D82-9569-B2529F071F0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Complétude des rapports'!$J$5</c:f>
              <c:strCache>
                <c:ptCount val="1"/>
                <c:pt idx="0">
                  <c:v>Complétude N1</c:v>
                </c:pt>
              </c:strCache>
            </c:strRef>
          </c:cat>
          <c:val>
            <c:numRef>
              <c:f>'2- Complétude des rapports'!$K$5</c:f>
              <c:numCache>
                <c:formatCode>0%</c:formatCode>
                <c:ptCount val="1"/>
                <c:pt idx="0">
                  <c:v>0</c:v>
                </c:pt>
              </c:numCache>
            </c:numRef>
          </c:val>
          <c:extLst>
            <c:ext xmlns:c16="http://schemas.microsoft.com/office/drawing/2014/chart" uri="{C3380CC4-5D6E-409C-BE32-E72D297353CC}">
              <c16:uniqueId val="{00000000-9030-4D82-9569-B2529F071F0A}"/>
            </c:ext>
          </c:extLst>
        </c:ser>
        <c:ser>
          <c:idx val="1"/>
          <c:order val="1"/>
          <c:tx>
            <c:strRef>
              <c:f>'2- Complétude des rapports'!$L$4</c:f>
              <c:strCache>
                <c:ptCount val="1"/>
                <c:pt idx="0">
                  <c:v>Non</c:v>
                </c:pt>
              </c:strCache>
            </c:strRef>
          </c:tx>
          <c:spPr>
            <a:solidFill>
              <a:schemeClr val="accent2"/>
            </a:solidFill>
            <a:ln>
              <a:noFill/>
            </a:ln>
            <a:effectLst/>
          </c:spPr>
          <c:invertIfNegative val="0"/>
          <c:dPt>
            <c:idx val="0"/>
            <c:invertIfNegative val="0"/>
            <c:bubble3D val="0"/>
            <c:spPr>
              <a:solidFill>
                <a:srgbClr val="FF4F4F"/>
              </a:solidFill>
              <a:ln>
                <a:noFill/>
              </a:ln>
              <a:effectLst/>
            </c:spPr>
            <c:extLst>
              <c:ext xmlns:c16="http://schemas.microsoft.com/office/drawing/2014/chart" uri="{C3380CC4-5D6E-409C-BE32-E72D297353CC}">
                <c16:uniqueId val="{00000002-9030-4D82-9569-B2529F071F0A}"/>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Complétude des rapports'!$J$5</c:f>
              <c:strCache>
                <c:ptCount val="1"/>
                <c:pt idx="0">
                  <c:v>Complétude N1</c:v>
                </c:pt>
              </c:strCache>
            </c:strRef>
          </c:cat>
          <c:val>
            <c:numRef>
              <c:f>'2- Complétude des rapports'!$L$5</c:f>
              <c:numCache>
                <c:formatCode>0%</c:formatCode>
                <c:ptCount val="1"/>
                <c:pt idx="0">
                  <c:v>1</c:v>
                </c:pt>
              </c:numCache>
            </c:numRef>
          </c:val>
          <c:extLst>
            <c:ext xmlns:c16="http://schemas.microsoft.com/office/drawing/2014/chart" uri="{C3380CC4-5D6E-409C-BE32-E72D297353CC}">
              <c16:uniqueId val="{00000003-9030-4D82-9569-B2529F071F0A}"/>
            </c:ext>
          </c:extLst>
        </c:ser>
        <c:dLbls>
          <c:showLegendKey val="0"/>
          <c:showVal val="0"/>
          <c:showCatName val="0"/>
          <c:showSerName val="0"/>
          <c:showPercent val="0"/>
          <c:showBubbleSize val="0"/>
        </c:dLbls>
        <c:gapWidth val="150"/>
        <c:overlap val="100"/>
        <c:axId val="640371304"/>
        <c:axId val="640364104"/>
      </c:barChart>
      <c:catAx>
        <c:axId val="640371304"/>
        <c:scaling>
          <c:orientation val="minMax"/>
        </c:scaling>
        <c:delete val="1"/>
        <c:axPos val="l"/>
        <c:numFmt formatCode="General" sourceLinked="1"/>
        <c:majorTickMark val="none"/>
        <c:minorTickMark val="none"/>
        <c:tickLblPos val="nextTo"/>
        <c:crossAx val="640364104"/>
        <c:crosses val="autoZero"/>
        <c:auto val="1"/>
        <c:lblAlgn val="ctr"/>
        <c:lblOffset val="100"/>
        <c:noMultiLvlLbl val="0"/>
      </c:catAx>
      <c:valAx>
        <c:axId val="640364104"/>
        <c:scaling>
          <c:orientation val="minMax"/>
        </c:scaling>
        <c:delete val="1"/>
        <c:axPos val="b"/>
        <c:numFmt formatCode="0%" sourceLinked="1"/>
        <c:majorTickMark val="none"/>
        <c:minorTickMark val="none"/>
        <c:tickLblPos val="nextTo"/>
        <c:crossAx val="640371304"/>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2"/>
                </a:solidFill>
                <a:latin typeface="+mj-lt"/>
                <a:ea typeface="+mn-ea"/>
                <a:cs typeface="+mn-cs"/>
              </a:defRPr>
            </a:pPr>
            <a:r>
              <a:rPr lang="fr-FR" sz="1100" b="1">
                <a:solidFill>
                  <a:schemeClr val="tx2"/>
                </a:solidFill>
              </a:rPr>
              <a:t>Conformité aux critères d'agrément communs</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2"/>
              </a:solidFill>
              <a:latin typeface="+mj-lt"/>
              <a:ea typeface="+mn-ea"/>
              <a:cs typeface="+mn-cs"/>
            </a:defRPr>
          </a:pPr>
          <a:endParaRPr lang="fr-FR"/>
        </a:p>
      </c:txPr>
    </c:title>
    <c:autoTitleDeleted val="0"/>
    <c:plotArea>
      <c:layout>
        <c:manualLayout>
          <c:layoutTarget val="inner"/>
          <c:xMode val="edge"/>
          <c:yMode val="edge"/>
          <c:x val="8.6456003490211417E-2"/>
          <c:y val="0.19986597821881252"/>
          <c:w val="0.90425867758837108"/>
          <c:h val="0.68537187461642413"/>
        </c:manualLayout>
      </c:layout>
      <c:barChart>
        <c:barDir val="bar"/>
        <c:grouping val="percentStacked"/>
        <c:varyColors val="0"/>
        <c:ser>
          <c:idx val="0"/>
          <c:order val="0"/>
          <c:tx>
            <c:strRef>
              <c:f>'1- Critères d''agrément'!$P$9</c:f>
              <c:strCache>
                <c:ptCount val="1"/>
                <c:pt idx="0">
                  <c:v>Conforme</c:v>
                </c:pt>
              </c:strCache>
            </c:strRef>
          </c:tx>
          <c:spPr>
            <a:solidFill>
              <a:schemeClr val="accent1"/>
            </a:solidFill>
            <a:ln>
              <a:noFill/>
            </a:ln>
            <a:effectLst/>
          </c:spPr>
          <c:invertIfNegative val="0"/>
          <c:cat>
            <c:strRef>
              <c:f>'1- Critères d''agrément'!$O$10:$O$17</c:f>
              <c:strCache>
                <c:ptCount val="8"/>
                <c:pt idx="0">
                  <c:v>Agrément</c:v>
                </c:pt>
                <c:pt idx="1">
                  <c:v>Inspection</c:v>
                </c:pt>
                <c:pt idx="2">
                  <c:v>Impartialité et indépendance</c:v>
                </c:pt>
                <c:pt idx="3">
                  <c:v>Référentiel réglementaire et normatif</c:v>
                </c:pt>
                <c:pt idx="4">
                  <c:v>Compétences</c:v>
                </c:pt>
                <c:pt idx="5">
                  <c:v>Qualité des interventions</c:v>
                </c:pt>
                <c:pt idx="6">
                  <c:v>Transmission des résultats de mesurage</c:v>
                </c:pt>
                <c:pt idx="7">
                  <c:v>Transmission des rapports annuels</c:v>
                </c:pt>
              </c:strCache>
            </c:strRef>
          </c:cat>
          <c:val>
            <c:numRef>
              <c:f>'1- Critères d''agrément'!$P$10:$P$17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5A05-4611-8371-242FC068FCB7}"/>
            </c:ext>
          </c:extLst>
        </c:ser>
        <c:ser>
          <c:idx val="1"/>
          <c:order val="1"/>
          <c:tx>
            <c:strRef>
              <c:f>'1- Critères d''agrément'!$Q$9</c:f>
              <c:strCache>
                <c:ptCount val="1"/>
                <c:pt idx="0">
                  <c:v>Perfectible</c:v>
                </c:pt>
              </c:strCache>
            </c:strRef>
          </c:tx>
          <c:spPr>
            <a:solidFill>
              <a:srgbClr val="FFCD2D"/>
            </a:solidFill>
            <a:ln>
              <a:noFill/>
            </a:ln>
            <a:effectLst/>
          </c:spPr>
          <c:invertIfNegative val="0"/>
          <c:cat>
            <c:strRef>
              <c:f>'1- Critères d''agrément'!$O$10:$O$17</c:f>
              <c:strCache>
                <c:ptCount val="8"/>
                <c:pt idx="0">
                  <c:v>Agrément</c:v>
                </c:pt>
                <c:pt idx="1">
                  <c:v>Inspection</c:v>
                </c:pt>
                <c:pt idx="2">
                  <c:v>Impartialité et indépendance</c:v>
                </c:pt>
                <c:pt idx="3">
                  <c:v>Référentiel réglementaire et normatif</c:v>
                </c:pt>
                <c:pt idx="4">
                  <c:v>Compétences</c:v>
                </c:pt>
                <c:pt idx="5">
                  <c:v>Qualité des interventions</c:v>
                </c:pt>
                <c:pt idx="6">
                  <c:v>Transmission des résultats de mesurage</c:v>
                </c:pt>
                <c:pt idx="7">
                  <c:v>Transmission des rapports annuels</c:v>
                </c:pt>
              </c:strCache>
            </c:strRef>
          </c:cat>
          <c:val>
            <c:numRef>
              <c:f>'1- Critères d''agrément'!$Q$10:$Q$17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5A05-4611-8371-242FC068FCB7}"/>
            </c:ext>
          </c:extLst>
        </c:ser>
        <c:ser>
          <c:idx val="2"/>
          <c:order val="2"/>
          <c:tx>
            <c:strRef>
              <c:f>'1- Critères d''agrément'!$R$9</c:f>
              <c:strCache>
                <c:ptCount val="1"/>
                <c:pt idx="0">
                  <c:v>Non conforme</c:v>
                </c:pt>
              </c:strCache>
            </c:strRef>
          </c:tx>
          <c:spPr>
            <a:solidFill>
              <a:srgbClr val="FF4F4F"/>
            </a:solidFill>
            <a:ln>
              <a:noFill/>
            </a:ln>
            <a:effectLst/>
          </c:spPr>
          <c:invertIfNegative val="0"/>
          <c:cat>
            <c:strRef>
              <c:f>'1- Critères d''agrément'!$O$10:$O$17</c:f>
              <c:strCache>
                <c:ptCount val="8"/>
                <c:pt idx="0">
                  <c:v>Agrément</c:v>
                </c:pt>
                <c:pt idx="1">
                  <c:v>Inspection</c:v>
                </c:pt>
                <c:pt idx="2">
                  <c:v>Impartialité et indépendance</c:v>
                </c:pt>
                <c:pt idx="3">
                  <c:v>Référentiel réglementaire et normatif</c:v>
                </c:pt>
                <c:pt idx="4">
                  <c:v>Compétences</c:v>
                </c:pt>
                <c:pt idx="5">
                  <c:v>Qualité des interventions</c:v>
                </c:pt>
                <c:pt idx="6">
                  <c:v>Transmission des résultats de mesurage</c:v>
                </c:pt>
                <c:pt idx="7">
                  <c:v>Transmission des rapports annuels</c:v>
                </c:pt>
              </c:strCache>
            </c:strRef>
          </c:cat>
          <c:val>
            <c:numRef>
              <c:f>'1- Critères d''agrément'!$R$10:$R$17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5A05-4611-8371-242FC068FCB7}"/>
            </c:ext>
          </c:extLst>
        </c:ser>
        <c:ser>
          <c:idx val="3"/>
          <c:order val="3"/>
          <c:tx>
            <c:strRef>
              <c:f>'1- Critères d''agrément'!$S$9</c:f>
              <c:strCache>
                <c:ptCount val="1"/>
                <c:pt idx="0">
                  <c:v>Non concerné</c:v>
                </c:pt>
              </c:strCache>
            </c:strRef>
          </c:tx>
          <c:spPr>
            <a:solidFill>
              <a:schemeClr val="bg2"/>
            </a:solidFill>
            <a:ln>
              <a:noFill/>
            </a:ln>
            <a:effectLst/>
          </c:spPr>
          <c:invertIfNegative val="0"/>
          <c:cat>
            <c:strRef>
              <c:f>'1- Critères d''agrément'!$O$10:$O$17</c:f>
              <c:strCache>
                <c:ptCount val="8"/>
                <c:pt idx="0">
                  <c:v>Agrément</c:v>
                </c:pt>
                <c:pt idx="1">
                  <c:v>Inspection</c:v>
                </c:pt>
                <c:pt idx="2">
                  <c:v>Impartialité et indépendance</c:v>
                </c:pt>
                <c:pt idx="3">
                  <c:v>Référentiel réglementaire et normatif</c:v>
                </c:pt>
                <c:pt idx="4">
                  <c:v>Compétences</c:v>
                </c:pt>
                <c:pt idx="5">
                  <c:v>Qualité des interventions</c:v>
                </c:pt>
                <c:pt idx="6">
                  <c:v>Transmission des résultats de mesurage</c:v>
                </c:pt>
                <c:pt idx="7">
                  <c:v>Transmission des rapports annuels</c:v>
                </c:pt>
              </c:strCache>
            </c:strRef>
          </c:cat>
          <c:val>
            <c:numRef>
              <c:f>'1- Critères d''agrément'!$S$10:$S$17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5A05-4611-8371-242FC068FCB7}"/>
            </c:ext>
          </c:extLst>
        </c:ser>
        <c:ser>
          <c:idx val="4"/>
          <c:order val="4"/>
          <c:tx>
            <c:strRef>
              <c:f>'1- Critères d''agrément'!$T$9</c:f>
              <c:strCache>
                <c:ptCount val="1"/>
                <c:pt idx="0">
                  <c:v>À remplir</c:v>
                </c:pt>
              </c:strCache>
            </c:strRef>
          </c:tx>
          <c:spPr>
            <a:pattFill prst="ltUpDiag">
              <a:fgClr>
                <a:schemeClr val="tx2"/>
              </a:fgClr>
              <a:bgClr>
                <a:schemeClr val="bg1"/>
              </a:bgClr>
            </a:pattFill>
            <a:ln>
              <a:noFill/>
            </a:ln>
            <a:effectLst/>
          </c:spPr>
          <c:invertIfNegative val="0"/>
          <c:cat>
            <c:strRef>
              <c:f>'1- Critères d''agrément'!$O$10:$O$17</c:f>
              <c:strCache>
                <c:ptCount val="8"/>
                <c:pt idx="0">
                  <c:v>Agrément</c:v>
                </c:pt>
                <c:pt idx="1">
                  <c:v>Inspection</c:v>
                </c:pt>
                <c:pt idx="2">
                  <c:v>Impartialité et indépendance</c:v>
                </c:pt>
                <c:pt idx="3">
                  <c:v>Référentiel réglementaire et normatif</c:v>
                </c:pt>
                <c:pt idx="4">
                  <c:v>Compétences</c:v>
                </c:pt>
                <c:pt idx="5">
                  <c:v>Qualité des interventions</c:v>
                </c:pt>
                <c:pt idx="6">
                  <c:v>Transmission des résultats de mesurage</c:v>
                </c:pt>
                <c:pt idx="7">
                  <c:v>Transmission des rapports annuels</c:v>
                </c:pt>
              </c:strCache>
            </c:strRef>
          </c:cat>
          <c:val>
            <c:numRef>
              <c:f>'1- Critères d''agrément'!$T$10:$T$17</c:f>
              <c:numCache>
                <c:formatCode>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0-D35D-40E3-A9E2-9B477A87FAC9}"/>
            </c:ext>
          </c:extLst>
        </c:ser>
        <c:dLbls>
          <c:showLegendKey val="0"/>
          <c:showVal val="0"/>
          <c:showCatName val="0"/>
          <c:showSerName val="0"/>
          <c:showPercent val="0"/>
          <c:showBubbleSize val="0"/>
        </c:dLbls>
        <c:gapWidth val="100"/>
        <c:overlap val="100"/>
        <c:axId val="551279240"/>
        <c:axId val="551279600"/>
      </c:barChart>
      <c:catAx>
        <c:axId val="551279240"/>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chemeClr val="tx1"/>
                </a:solidFill>
                <a:latin typeface="+mj-lt"/>
                <a:ea typeface="+mn-ea"/>
                <a:cs typeface="+mn-cs"/>
              </a:defRPr>
            </a:pPr>
            <a:endParaRPr lang="fr-FR"/>
          </a:p>
        </c:txPr>
        <c:crossAx val="551279600"/>
        <c:crosses val="autoZero"/>
        <c:auto val="1"/>
        <c:lblAlgn val="ctr"/>
        <c:lblOffset val="100"/>
        <c:noMultiLvlLbl val="0"/>
      </c:catAx>
      <c:valAx>
        <c:axId val="5512796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crossAx val="55127924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2"/>
                </a:solidFill>
                <a:latin typeface="+mj-lt"/>
                <a:ea typeface="+mn-ea"/>
                <a:cs typeface="+mn-cs"/>
              </a:defRPr>
            </a:pPr>
            <a:r>
              <a:rPr lang="fr-FR" sz="1100" b="1">
                <a:solidFill>
                  <a:schemeClr val="tx2"/>
                </a:solidFill>
              </a:rPr>
              <a:t>Conformité aux critères d'agrément spécifiques N1</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2"/>
              </a:solidFill>
              <a:latin typeface="+mj-lt"/>
              <a:ea typeface="+mn-ea"/>
              <a:cs typeface="+mn-cs"/>
            </a:defRPr>
          </a:pPr>
          <a:endParaRPr lang="fr-FR"/>
        </a:p>
      </c:txPr>
    </c:title>
    <c:autoTitleDeleted val="0"/>
    <c:plotArea>
      <c:layout>
        <c:manualLayout>
          <c:layoutTarget val="inner"/>
          <c:xMode val="edge"/>
          <c:yMode val="edge"/>
          <c:x val="0.29831698622589076"/>
          <c:y val="0.36567317687430684"/>
          <c:w val="0.90425867758837108"/>
          <c:h val="0.39614758861914395"/>
        </c:manualLayout>
      </c:layout>
      <c:barChart>
        <c:barDir val="bar"/>
        <c:grouping val="percentStacked"/>
        <c:varyColors val="0"/>
        <c:ser>
          <c:idx val="0"/>
          <c:order val="0"/>
          <c:tx>
            <c:strRef>
              <c:f>'1- Critères d''agrément'!$P$25</c:f>
              <c:strCache>
                <c:ptCount val="1"/>
                <c:pt idx="0">
                  <c:v>Conforme</c:v>
                </c:pt>
              </c:strCache>
            </c:strRef>
          </c:tx>
          <c:spPr>
            <a:solidFill>
              <a:schemeClr val="accent1"/>
            </a:solidFill>
            <a:ln>
              <a:noFill/>
            </a:ln>
            <a:effectLst/>
          </c:spPr>
          <c:invertIfNegative val="0"/>
          <c:cat>
            <c:strRef>
              <c:f>'1- Critères d''agrément'!$O$26:$O$27</c:f>
              <c:strCache>
                <c:ptCount val="2"/>
                <c:pt idx="0">
                  <c:v>Adéquation des matériels</c:v>
                </c:pt>
                <c:pt idx="1">
                  <c:v>Méthodes de mesurage</c:v>
                </c:pt>
              </c:strCache>
            </c:strRef>
          </c:cat>
          <c:val>
            <c:numRef>
              <c:f>'1- Critères d''agrément'!$P$26:$P$27</c:f>
              <c:numCache>
                <c:formatCode>0%</c:formatCode>
                <c:ptCount val="2"/>
                <c:pt idx="0">
                  <c:v>0</c:v>
                </c:pt>
                <c:pt idx="1">
                  <c:v>0</c:v>
                </c:pt>
              </c:numCache>
            </c:numRef>
          </c:val>
          <c:extLst>
            <c:ext xmlns:c16="http://schemas.microsoft.com/office/drawing/2014/chart" uri="{C3380CC4-5D6E-409C-BE32-E72D297353CC}">
              <c16:uniqueId val="{00000000-BB6B-46B9-A6B8-CFDF199A3906}"/>
            </c:ext>
          </c:extLst>
        </c:ser>
        <c:ser>
          <c:idx val="1"/>
          <c:order val="1"/>
          <c:tx>
            <c:strRef>
              <c:f>'1- Critères d''agrément'!$Q$25</c:f>
              <c:strCache>
                <c:ptCount val="1"/>
                <c:pt idx="0">
                  <c:v>Perfectible</c:v>
                </c:pt>
              </c:strCache>
            </c:strRef>
          </c:tx>
          <c:spPr>
            <a:solidFill>
              <a:srgbClr val="FFCD2D"/>
            </a:solidFill>
            <a:ln>
              <a:noFill/>
            </a:ln>
            <a:effectLst/>
          </c:spPr>
          <c:invertIfNegative val="0"/>
          <c:cat>
            <c:strRef>
              <c:f>'1- Critères d''agrément'!$O$26:$O$27</c:f>
              <c:strCache>
                <c:ptCount val="2"/>
                <c:pt idx="0">
                  <c:v>Adéquation des matériels</c:v>
                </c:pt>
                <c:pt idx="1">
                  <c:v>Méthodes de mesurage</c:v>
                </c:pt>
              </c:strCache>
            </c:strRef>
          </c:cat>
          <c:val>
            <c:numRef>
              <c:f>'1- Critères d''agrément'!$Q$26:$Q$27</c:f>
              <c:numCache>
                <c:formatCode>0%</c:formatCode>
                <c:ptCount val="2"/>
                <c:pt idx="0">
                  <c:v>0</c:v>
                </c:pt>
                <c:pt idx="1">
                  <c:v>0</c:v>
                </c:pt>
              </c:numCache>
            </c:numRef>
          </c:val>
          <c:extLst>
            <c:ext xmlns:c16="http://schemas.microsoft.com/office/drawing/2014/chart" uri="{C3380CC4-5D6E-409C-BE32-E72D297353CC}">
              <c16:uniqueId val="{00000001-BB6B-46B9-A6B8-CFDF199A3906}"/>
            </c:ext>
          </c:extLst>
        </c:ser>
        <c:ser>
          <c:idx val="2"/>
          <c:order val="2"/>
          <c:tx>
            <c:strRef>
              <c:f>'1- Critères d''agrément'!$R$25</c:f>
              <c:strCache>
                <c:ptCount val="1"/>
                <c:pt idx="0">
                  <c:v>Non conforme</c:v>
                </c:pt>
              </c:strCache>
            </c:strRef>
          </c:tx>
          <c:spPr>
            <a:solidFill>
              <a:srgbClr val="FF4F4F"/>
            </a:solidFill>
            <a:ln>
              <a:noFill/>
            </a:ln>
            <a:effectLst/>
          </c:spPr>
          <c:invertIfNegative val="0"/>
          <c:cat>
            <c:strRef>
              <c:f>'1- Critères d''agrément'!$O$26:$O$27</c:f>
              <c:strCache>
                <c:ptCount val="2"/>
                <c:pt idx="0">
                  <c:v>Adéquation des matériels</c:v>
                </c:pt>
                <c:pt idx="1">
                  <c:v>Méthodes de mesurage</c:v>
                </c:pt>
              </c:strCache>
            </c:strRef>
          </c:cat>
          <c:val>
            <c:numRef>
              <c:f>'1- Critères d''agrément'!$R$26:$R$27</c:f>
              <c:numCache>
                <c:formatCode>0%</c:formatCode>
                <c:ptCount val="2"/>
                <c:pt idx="0">
                  <c:v>0</c:v>
                </c:pt>
                <c:pt idx="1">
                  <c:v>0</c:v>
                </c:pt>
              </c:numCache>
            </c:numRef>
          </c:val>
          <c:extLst>
            <c:ext xmlns:c16="http://schemas.microsoft.com/office/drawing/2014/chart" uri="{C3380CC4-5D6E-409C-BE32-E72D297353CC}">
              <c16:uniqueId val="{00000002-BB6B-46B9-A6B8-CFDF199A3906}"/>
            </c:ext>
          </c:extLst>
        </c:ser>
        <c:ser>
          <c:idx val="3"/>
          <c:order val="3"/>
          <c:tx>
            <c:strRef>
              <c:f>'1- Critères d''agrément'!$S$25</c:f>
              <c:strCache>
                <c:ptCount val="1"/>
                <c:pt idx="0">
                  <c:v>Non concerné</c:v>
                </c:pt>
              </c:strCache>
            </c:strRef>
          </c:tx>
          <c:spPr>
            <a:solidFill>
              <a:schemeClr val="bg2"/>
            </a:solidFill>
            <a:ln>
              <a:noFill/>
            </a:ln>
            <a:effectLst/>
          </c:spPr>
          <c:invertIfNegative val="0"/>
          <c:cat>
            <c:strRef>
              <c:f>'1- Critères d''agrément'!$O$26:$O$27</c:f>
              <c:strCache>
                <c:ptCount val="2"/>
                <c:pt idx="0">
                  <c:v>Adéquation des matériels</c:v>
                </c:pt>
                <c:pt idx="1">
                  <c:v>Méthodes de mesurage</c:v>
                </c:pt>
              </c:strCache>
            </c:strRef>
          </c:cat>
          <c:val>
            <c:numRef>
              <c:f>'1- Critères d''agrément'!$S$26:$S$27</c:f>
              <c:numCache>
                <c:formatCode>0%</c:formatCode>
                <c:ptCount val="2"/>
                <c:pt idx="0">
                  <c:v>0</c:v>
                </c:pt>
                <c:pt idx="1">
                  <c:v>0</c:v>
                </c:pt>
              </c:numCache>
            </c:numRef>
          </c:val>
          <c:extLst>
            <c:ext xmlns:c16="http://schemas.microsoft.com/office/drawing/2014/chart" uri="{C3380CC4-5D6E-409C-BE32-E72D297353CC}">
              <c16:uniqueId val="{00000003-BB6B-46B9-A6B8-CFDF199A3906}"/>
            </c:ext>
          </c:extLst>
        </c:ser>
        <c:ser>
          <c:idx val="4"/>
          <c:order val="4"/>
          <c:tx>
            <c:strRef>
              <c:f>'1- Critères d''agrément'!$T$25</c:f>
              <c:strCache>
                <c:ptCount val="1"/>
                <c:pt idx="0">
                  <c:v>À remplir</c:v>
                </c:pt>
              </c:strCache>
            </c:strRef>
          </c:tx>
          <c:spPr>
            <a:pattFill prst="ltUpDiag">
              <a:fgClr>
                <a:schemeClr val="tx2"/>
              </a:fgClr>
              <a:bgClr>
                <a:schemeClr val="bg1"/>
              </a:bgClr>
            </a:pattFill>
            <a:ln>
              <a:noFill/>
            </a:ln>
            <a:effectLst/>
          </c:spPr>
          <c:invertIfNegative val="0"/>
          <c:cat>
            <c:strRef>
              <c:f>'1- Critères d''agrément'!$O$26:$O$27</c:f>
              <c:strCache>
                <c:ptCount val="2"/>
                <c:pt idx="0">
                  <c:v>Adéquation des matériels</c:v>
                </c:pt>
                <c:pt idx="1">
                  <c:v>Méthodes de mesurage</c:v>
                </c:pt>
              </c:strCache>
            </c:strRef>
          </c:cat>
          <c:val>
            <c:numRef>
              <c:f>'1- Critères d''agrément'!$T$26:$T$27</c:f>
              <c:numCache>
                <c:formatCode>0%</c:formatCode>
                <c:ptCount val="2"/>
                <c:pt idx="0">
                  <c:v>1</c:v>
                </c:pt>
                <c:pt idx="1">
                  <c:v>1</c:v>
                </c:pt>
              </c:numCache>
            </c:numRef>
          </c:val>
          <c:extLst>
            <c:ext xmlns:c16="http://schemas.microsoft.com/office/drawing/2014/chart" uri="{C3380CC4-5D6E-409C-BE32-E72D297353CC}">
              <c16:uniqueId val="{00000000-5459-4755-B080-C03A4882578F}"/>
            </c:ext>
          </c:extLst>
        </c:ser>
        <c:dLbls>
          <c:showLegendKey val="0"/>
          <c:showVal val="0"/>
          <c:showCatName val="0"/>
          <c:showSerName val="0"/>
          <c:showPercent val="0"/>
          <c:showBubbleSize val="0"/>
        </c:dLbls>
        <c:gapWidth val="100"/>
        <c:overlap val="100"/>
        <c:axId val="551279240"/>
        <c:axId val="551279600"/>
      </c:barChart>
      <c:catAx>
        <c:axId val="551279240"/>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chemeClr val="tx1"/>
                </a:solidFill>
                <a:latin typeface="+mj-lt"/>
                <a:ea typeface="+mn-ea"/>
                <a:cs typeface="+mn-cs"/>
              </a:defRPr>
            </a:pPr>
            <a:endParaRPr lang="fr-FR"/>
          </a:p>
        </c:txPr>
        <c:crossAx val="551279600"/>
        <c:crosses val="autoZero"/>
        <c:auto val="1"/>
        <c:lblAlgn val="ctr"/>
        <c:lblOffset val="100"/>
        <c:noMultiLvlLbl val="0"/>
      </c:catAx>
      <c:valAx>
        <c:axId val="5512796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crossAx val="55127924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813611111111113E-2"/>
          <c:y val="0"/>
          <c:w val="0.98265861216703188"/>
          <c:h val="1"/>
        </c:manualLayout>
      </c:layout>
      <c:barChart>
        <c:barDir val="bar"/>
        <c:grouping val="stacked"/>
        <c:varyColors val="0"/>
        <c:ser>
          <c:idx val="0"/>
          <c:order val="0"/>
          <c:tx>
            <c:strRef>
              <c:f>'1- Critères d''agrément'!$P$64</c:f>
              <c:strCache>
                <c:ptCount val="1"/>
                <c:pt idx="0">
                  <c:v>Conforme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d''agrément'!$O$65</c:f>
              <c:strCache>
                <c:ptCount val="1"/>
                <c:pt idx="0">
                  <c:v>Conformité aux critères d'agrément N2</c:v>
                </c:pt>
              </c:strCache>
            </c:strRef>
          </c:cat>
          <c:val>
            <c:numRef>
              <c:f>'1- Critères d''agrément'!$P$65</c:f>
              <c:numCache>
                <c:formatCode>0%</c:formatCode>
                <c:ptCount val="1"/>
                <c:pt idx="0">
                  <c:v>0</c:v>
                </c:pt>
              </c:numCache>
            </c:numRef>
          </c:val>
          <c:extLst>
            <c:ext xmlns:c16="http://schemas.microsoft.com/office/drawing/2014/chart" uri="{C3380CC4-5D6E-409C-BE32-E72D297353CC}">
              <c16:uniqueId val="{00000000-18D1-427A-B22B-2922F7443E47}"/>
            </c:ext>
          </c:extLst>
        </c:ser>
        <c:ser>
          <c:idx val="1"/>
          <c:order val="1"/>
          <c:tx>
            <c:strRef>
              <c:f>'1- Critères d''agrément'!$Q$64</c:f>
              <c:strCache>
                <c:ptCount val="1"/>
                <c:pt idx="0">
                  <c:v>Perfectible</c:v>
                </c:pt>
              </c:strCache>
            </c:strRef>
          </c:tx>
          <c:spPr>
            <a:solidFill>
              <a:schemeClr val="accent2"/>
            </a:solidFill>
            <a:ln>
              <a:noFill/>
            </a:ln>
            <a:effectLst/>
          </c:spPr>
          <c:invertIfNegative val="0"/>
          <c:dPt>
            <c:idx val="0"/>
            <c:invertIfNegative val="0"/>
            <c:bubble3D val="0"/>
            <c:spPr>
              <a:solidFill>
                <a:srgbClr val="FFCD2D"/>
              </a:solidFill>
              <a:ln>
                <a:noFill/>
              </a:ln>
              <a:effectLst/>
            </c:spPr>
            <c:extLst>
              <c:ext xmlns:c16="http://schemas.microsoft.com/office/drawing/2014/chart" uri="{C3380CC4-5D6E-409C-BE32-E72D297353CC}">
                <c16:uniqueId val="{00000000-66C8-42E3-ADD0-1D0FE3C3B9E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d''agrément'!$O$65</c:f>
              <c:strCache>
                <c:ptCount val="1"/>
                <c:pt idx="0">
                  <c:v>Conformité aux critères d'agrément N2</c:v>
                </c:pt>
              </c:strCache>
            </c:strRef>
          </c:cat>
          <c:val>
            <c:numRef>
              <c:f>'1- Critères d''agrément'!$Q$65</c:f>
              <c:numCache>
                <c:formatCode>0%</c:formatCode>
                <c:ptCount val="1"/>
                <c:pt idx="0">
                  <c:v>0</c:v>
                </c:pt>
              </c:numCache>
            </c:numRef>
          </c:val>
          <c:extLst>
            <c:ext xmlns:c16="http://schemas.microsoft.com/office/drawing/2014/chart" uri="{C3380CC4-5D6E-409C-BE32-E72D297353CC}">
              <c16:uniqueId val="{00000001-18D1-427A-B22B-2922F7443E47}"/>
            </c:ext>
          </c:extLst>
        </c:ser>
        <c:ser>
          <c:idx val="2"/>
          <c:order val="2"/>
          <c:tx>
            <c:strRef>
              <c:f>'1- Critères d''agrément'!$R$64</c:f>
              <c:strCache>
                <c:ptCount val="1"/>
                <c:pt idx="0">
                  <c:v>Non conforme</c:v>
                </c:pt>
              </c:strCache>
            </c:strRef>
          </c:tx>
          <c:spPr>
            <a:solidFill>
              <a:srgbClr val="FF4F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d''agrément'!$O$65</c:f>
              <c:strCache>
                <c:ptCount val="1"/>
                <c:pt idx="0">
                  <c:v>Conformité aux critères d'agrément N2</c:v>
                </c:pt>
              </c:strCache>
            </c:strRef>
          </c:cat>
          <c:val>
            <c:numRef>
              <c:f>'1- Critères d''agrément'!$R$65</c:f>
              <c:numCache>
                <c:formatCode>0%</c:formatCode>
                <c:ptCount val="1"/>
                <c:pt idx="0">
                  <c:v>0</c:v>
                </c:pt>
              </c:numCache>
            </c:numRef>
          </c:val>
          <c:extLst>
            <c:ext xmlns:c16="http://schemas.microsoft.com/office/drawing/2014/chart" uri="{C3380CC4-5D6E-409C-BE32-E72D297353CC}">
              <c16:uniqueId val="{00000002-18D1-427A-B22B-2922F7443E47}"/>
            </c:ext>
          </c:extLst>
        </c:ser>
        <c:ser>
          <c:idx val="3"/>
          <c:order val="3"/>
          <c:tx>
            <c:strRef>
              <c:f>'1- Critères d''agrément'!$S$64</c:f>
              <c:strCache>
                <c:ptCount val="1"/>
                <c:pt idx="0">
                  <c:v>Non concerné</c:v>
                </c:pt>
              </c:strCache>
            </c:strRef>
          </c:tx>
          <c:spPr>
            <a:solidFill>
              <a:schemeClr val="accent4"/>
            </a:solidFill>
            <a:ln>
              <a:noFill/>
            </a:ln>
            <a:effectLst/>
          </c:spPr>
          <c:invertIfNegative val="0"/>
          <c:dPt>
            <c:idx val="0"/>
            <c:invertIfNegative val="0"/>
            <c:bubble3D val="0"/>
            <c:spPr>
              <a:solidFill>
                <a:schemeClr val="bg2"/>
              </a:solidFill>
              <a:ln>
                <a:noFill/>
              </a:ln>
              <a:effectLst/>
            </c:spPr>
            <c:extLst>
              <c:ext xmlns:c16="http://schemas.microsoft.com/office/drawing/2014/chart" uri="{C3380CC4-5D6E-409C-BE32-E72D297353CC}">
                <c16:uniqueId val="{00000002-ED61-4493-A770-1C98F70016D0}"/>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d''agrément'!$O$65</c:f>
              <c:strCache>
                <c:ptCount val="1"/>
                <c:pt idx="0">
                  <c:v>Conformité aux critères d'agrément N2</c:v>
                </c:pt>
              </c:strCache>
            </c:strRef>
          </c:cat>
          <c:val>
            <c:numRef>
              <c:f>'1- Critères d''agrément'!$S$65</c:f>
              <c:numCache>
                <c:formatCode>0%</c:formatCode>
                <c:ptCount val="1"/>
                <c:pt idx="0">
                  <c:v>0</c:v>
                </c:pt>
              </c:numCache>
            </c:numRef>
          </c:val>
          <c:extLst>
            <c:ext xmlns:c16="http://schemas.microsoft.com/office/drawing/2014/chart" uri="{C3380CC4-5D6E-409C-BE32-E72D297353CC}">
              <c16:uniqueId val="{00000003-18D1-427A-B22B-2922F7443E47}"/>
            </c:ext>
          </c:extLst>
        </c:ser>
        <c:ser>
          <c:idx val="4"/>
          <c:order val="4"/>
          <c:tx>
            <c:strRef>
              <c:f>'1- Critères d''agrément'!$T$64</c:f>
              <c:strCache>
                <c:ptCount val="1"/>
                <c:pt idx="0">
                  <c:v>À remplir</c:v>
                </c:pt>
              </c:strCache>
            </c:strRef>
          </c:tx>
          <c:spPr>
            <a:pattFill prst="ltUpDiag">
              <a:fgClr>
                <a:schemeClr val="tx2"/>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d''agrément'!$O$65</c:f>
              <c:strCache>
                <c:ptCount val="1"/>
                <c:pt idx="0">
                  <c:v>Conformité aux critères d'agrément N2</c:v>
                </c:pt>
              </c:strCache>
            </c:strRef>
          </c:cat>
          <c:val>
            <c:numRef>
              <c:f>'1- Critères d''agrément'!$T$65</c:f>
              <c:numCache>
                <c:formatCode>0%</c:formatCode>
                <c:ptCount val="1"/>
                <c:pt idx="0">
                  <c:v>1</c:v>
                </c:pt>
              </c:numCache>
            </c:numRef>
          </c:val>
          <c:extLst>
            <c:ext xmlns:c16="http://schemas.microsoft.com/office/drawing/2014/chart" uri="{C3380CC4-5D6E-409C-BE32-E72D297353CC}">
              <c16:uniqueId val="{00000002-2FD8-405E-9A65-E23B8B516B97}"/>
            </c:ext>
          </c:extLst>
        </c:ser>
        <c:dLbls>
          <c:showLegendKey val="0"/>
          <c:showVal val="0"/>
          <c:showCatName val="0"/>
          <c:showSerName val="0"/>
          <c:showPercent val="0"/>
          <c:showBubbleSize val="0"/>
        </c:dLbls>
        <c:gapWidth val="150"/>
        <c:overlap val="100"/>
        <c:axId val="544975608"/>
        <c:axId val="544975968"/>
      </c:barChart>
      <c:catAx>
        <c:axId val="544975608"/>
        <c:scaling>
          <c:orientation val="minMax"/>
        </c:scaling>
        <c:delete val="1"/>
        <c:axPos val="l"/>
        <c:numFmt formatCode="General" sourceLinked="1"/>
        <c:majorTickMark val="none"/>
        <c:minorTickMark val="none"/>
        <c:tickLblPos val="nextTo"/>
        <c:crossAx val="544975968"/>
        <c:crosses val="autoZero"/>
        <c:auto val="1"/>
        <c:lblAlgn val="ctr"/>
        <c:lblOffset val="100"/>
        <c:noMultiLvlLbl val="0"/>
      </c:catAx>
      <c:valAx>
        <c:axId val="544975968"/>
        <c:scaling>
          <c:orientation val="minMax"/>
        </c:scaling>
        <c:delete val="1"/>
        <c:axPos val="b"/>
        <c:numFmt formatCode="0%" sourceLinked="1"/>
        <c:majorTickMark val="none"/>
        <c:minorTickMark val="none"/>
        <c:tickLblPos val="nextTo"/>
        <c:crossAx val="544975608"/>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2"/>
                </a:solidFill>
                <a:latin typeface="+mj-lt"/>
                <a:ea typeface="+mn-ea"/>
                <a:cs typeface="+mn-cs"/>
              </a:defRPr>
            </a:pPr>
            <a:r>
              <a:rPr lang="fr-FR" sz="1100" b="1">
                <a:solidFill>
                  <a:schemeClr val="tx2"/>
                </a:solidFill>
              </a:rPr>
              <a:t>Conformité aux critères d'agrément spécifiques N2</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2"/>
              </a:solidFill>
              <a:latin typeface="+mj-lt"/>
              <a:ea typeface="+mn-ea"/>
              <a:cs typeface="+mn-cs"/>
            </a:defRPr>
          </a:pPr>
          <a:endParaRPr lang="fr-FR"/>
        </a:p>
      </c:txPr>
    </c:title>
    <c:autoTitleDeleted val="0"/>
    <c:plotArea>
      <c:layout>
        <c:manualLayout>
          <c:layoutTarget val="inner"/>
          <c:xMode val="edge"/>
          <c:yMode val="edge"/>
          <c:x val="0.29831698622589076"/>
          <c:y val="0.36567317687430684"/>
          <c:w val="0.90425867758837108"/>
          <c:h val="0.39614758861914395"/>
        </c:manualLayout>
      </c:layout>
      <c:barChart>
        <c:barDir val="bar"/>
        <c:grouping val="percentStacked"/>
        <c:varyColors val="0"/>
        <c:ser>
          <c:idx val="0"/>
          <c:order val="0"/>
          <c:tx>
            <c:strRef>
              <c:f>'1- Critères d''agrément'!$P$67</c:f>
              <c:strCache>
                <c:ptCount val="1"/>
                <c:pt idx="0">
                  <c:v>Conforme</c:v>
                </c:pt>
              </c:strCache>
            </c:strRef>
          </c:tx>
          <c:spPr>
            <a:solidFill>
              <a:schemeClr val="accent1"/>
            </a:solidFill>
            <a:ln>
              <a:noFill/>
            </a:ln>
            <a:effectLst/>
          </c:spPr>
          <c:invertIfNegative val="0"/>
          <c:cat>
            <c:strRef>
              <c:f>'1- Critères d''agrément'!$O$68:$O$70</c:f>
              <c:strCache>
                <c:ptCount val="3"/>
                <c:pt idx="0">
                  <c:v>Adéquation des matériels</c:v>
                </c:pt>
                <c:pt idx="2">
                  <c:v>Méthodes de mesurage</c:v>
                </c:pt>
              </c:strCache>
            </c:strRef>
          </c:cat>
          <c:val>
            <c:numRef>
              <c:f>'1- Critères d''agrément'!$P$68:$P$70</c:f>
              <c:numCache>
                <c:formatCode>0%</c:formatCode>
                <c:ptCount val="3"/>
                <c:pt idx="0">
                  <c:v>0</c:v>
                </c:pt>
                <c:pt idx="2">
                  <c:v>0</c:v>
                </c:pt>
              </c:numCache>
            </c:numRef>
          </c:val>
          <c:extLst>
            <c:ext xmlns:c16="http://schemas.microsoft.com/office/drawing/2014/chart" uri="{C3380CC4-5D6E-409C-BE32-E72D297353CC}">
              <c16:uniqueId val="{00000000-5187-448D-A349-CDCED112B157}"/>
            </c:ext>
          </c:extLst>
        </c:ser>
        <c:ser>
          <c:idx val="1"/>
          <c:order val="1"/>
          <c:tx>
            <c:strRef>
              <c:f>'1- Critères d''agrément'!$Q$67</c:f>
              <c:strCache>
                <c:ptCount val="1"/>
                <c:pt idx="0">
                  <c:v>Perfectible</c:v>
                </c:pt>
              </c:strCache>
            </c:strRef>
          </c:tx>
          <c:spPr>
            <a:solidFill>
              <a:srgbClr val="FFCD2D"/>
            </a:solidFill>
            <a:ln>
              <a:noFill/>
            </a:ln>
            <a:effectLst/>
          </c:spPr>
          <c:invertIfNegative val="0"/>
          <c:cat>
            <c:strRef>
              <c:f>'1- Critères d''agrément'!$O$68:$O$70</c:f>
              <c:strCache>
                <c:ptCount val="3"/>
                <c:pt idx="0">
                  <c:v>Adéquation des matériels</c:v>
                </c:pt>
                <c:pt idx="2">
                  <c:v>Méthodes de mesurage</c:v>
                </c:pt>
              </c:strCache>
            </c:strRef>
          </c:cat>
          <c:val>
            <c:numRef>
              <c:f>'1- Critères d''agrément'!$Q$68:$Q$70</c:f>
              <c:numCache>
                <c:formatCode>0%</c:formatCode>
                <c:ptCount val="3"/>
                <c:pt idx="0">
                  <c:v>0</c:v>
                </c:pt>
                <c:pt idx="2">
                  <c:v>0</c:v>
                </c:pt>
              </c:numCache>
            </c:numRef>
          </c:val>
          <c:extLst>
            <c:ext xmlns:c16="http://schemas.microsoft.com/office/drawing/2014/chart" uri="{C3380CC4-5D6E-409C-BE32-E72D297353CC}">
              <c16:uniqueId val="{00000001-5187-448D-A349-CDCED112B157}"/>
            </c:ext>
          </c:extLst>
        </c:ser>
        <c:ser>
          <c:idx val="2"/>
          <c:order val="2"/>
          <c:tx>
            <c:strRef>
              <c:f>'1- Critères d''agrément'!$R$67</c:f>
              <c:strCache>
                <c:ptCount val="1"/>
                <c:pt idx="0">
                  <c:v>Non conforme</c:v>
                </c:pt>
              </c:strCache>
            </c:strRef>
          </c:tx>
          <c:spPr>
            <a:solidFill>
              <a:srgbClr val="FF4F4F"/>
            </a:solidFill>
            <a:ln>
              <a:noFill/>
            </a:ln>
            <a:effectLst/>
          </c:spPr>
          <c:invertIfNegative val="0"/>
          <c:cat>
            <c:strRef>
              <c:f>'1- Critères d''agrément'!$O$68:$O$70</c:f>
              <c:strCache>
                <c:ptCount val="3"/>
                <c:pt idx="0">
                  <c:v>Adéquation des matériels</c:v>
                </c:pt>
                <c:pt idx="2">
                  <c:v>Méthodes de mesurage</c:v>
                </c:pt>
              </c:strCache>
            </c:strRef>
          </c:cat>
          <c:val>
            <c:numRef>
              <c:f>'1- Critères d''agrément'!$R$68:$R$70</c:f>
              <c:numCache>
                <c:formatCode>0%</c:formatCode>
                <c:ptCount val="3"/>
                <c:pt idx="0">
                  <c:v>0</c:v>
                </c:pt>
                <c:pt idx="2">
                  <c:v>0</c:v>
                </c:pt>
              </c:numCache>
            </c:numRef>
          </c:val>
          <c:extLst>
            <c:ext xmlns:c16="http://schemas.microsoft.com/office/drawing/2014/chart" uri="{C3380CC4-5D6E-409C-BE32-E72D297353CC}">
              <c16:uniqueId val="{00000002-5187-448D-A349-CDCED112B157}"/>
            </c:ext>
          </c:extLst>
        </c:ser>
        <c:ser>
          <c:idx val="3"/>
          <c:order val="3"/>
          <c:tx>
            <c:strRef>
              <c:f>'1- Critères d''agrément'!$S$67</c:f>
              <c:strCache>
                <c:ptCount val="1"/>
                <c:pt idx="0">
                  <c:v>Non concerné</c:v>
                </c:pt>
              </c:strCache>
            </c:strRef>
          </c:tx>
          <c:spPr>
            <a:solidFill>
              <a:schemeClr val="bg2"/>
            </a:solidFill>
            <a:ln>
              <a:noFill/>
            </a:ln>
            <a:effectLst/>
          </c:spPr>
          <c:invertIfNegative val="0"/>
          <c:cat>
            <c:strRef>
              <c:f>'1- Critères d''agrément'!$O$68:$O$70</c:f>
              <c:strCache>
                <c:ptCount val="3"/>
                <c:pt idx="0">
                  <c:v>Adéquation des matériels</c:v>
                </c:pt>
                <c:pt idx="2">
                  <c:v>Méthodes de mesurage</c:v>
                </c:pt>
              </c:strCache>
            </c:strRef>
          </c:cat>
          <c:val>
            <c:numRef>
              <c:f>'1- Critères d''agrément'!$S$68:$S$70</c:f>
              <c:numCache>
                <c:formatCode>0%</c:formatCode>
                <c:ptCount val="3"/>
                <c:pt idx="0">
                  <c:v>0</c:v>
                </c:pt>
                <c:pt idx="2">
                  <c:v>0</c:v>
                </c:pt>
              </c:numCache>
            </c:numRef>
          </c:val>
          <c:extLst>
            <c:ext xmlns:c16="http://schemas.microsoft.com/office/drawing/2014/chart" uri="{C3380CC4-5D6E-409C-BE32-E72D297353CC}">
              <c16:uniqueId val="{00000003-5187-448D-A349-CDCED112B157}"/>
            </c:ext>
          </c:extLst>
        </c:ser>
        <c:ser>
          <c:idx val="4"/>
          <c:order val="4"/>
          <c:tx>
            <c:strRef>
              <c:f>'1- Critères d''agrément'!$T$67</c:f>
              <c:strCache>
                <c:ptCount val="1"/>
                <c:pt idx="0">
                  <c:v>À remplir</c:v>
                </c:pt>
              </c:strCache>
            </c:strRef>
          </c:tx>
          <c:spPr>
            <a:pattFill prst="ltUpDiag">
              <a:fgClr>
                <a:schemeClr val="tx2"/>
              </a:fgClr>
              <a:bgClr>
                <a:schemeClr val="bg1"/>
              </a:bgClr>
            </a:pattFill>
            <a:ln>
              <a:noFill/>
            </a:ln>
            <a:effectLst/>
          </c:spPr>
          <c:invertIfNegative val="0"/>
          <c:cat>
            <c:strRef>
              <c:f>'1- Critères d''agrément'!$O$68:$O$70</c:f>
              <c:strCache>
                <c:ptCount val="3"/>
                <c:pt idx="0">
                  <c:v>Adéquation des matériels</c:v>
                </c:pt>
                <c:pt idx="2">
                  <c:v>Méthodes de mesurage</c:v>
                </c:pt>
              </c:strCache>
            </c:strRef>
          </c:cat>
          <c:val>
            <c:numRef>
              <c:f>'1- Critères d''agrément'!$T$68:$T$70</c:f>
              <c:numCache>
                <c:formatCode>0%</c:formatCode>
                <c:ptCount val="3"/>
                <c:pt idx="0">
                  <c:v>1</c:v>
                </c:pt>
                <c:pt idx="2">
                  <c:v>1</c:v>
                </c:pt>
              </c:numCache>
            </c:numRef>
          </c:val>
          <c:extLst>
            <c:ext xmlns:c16="http://schemas.microsoft.com/office/drawing/2014/chart" uri="{C3380CC4-5D6E-409C-BE32-E72D297353CC}">
              <c16:uniqueId val="{00000000-4D71-4B0A-A953-5CF5B8FE4332}"/>
            </c:ext>
          </c:extLst>
        </c:ser>
        <c:dLbls>
          <c:showLegendKey val="0"/>
          <c:showVal val="0"/>
          <c:showCatName val="0"/>
          <c:showSerName val="0"/>
          <c:showPercent val="0"/>
          <c:showBubbleSize val="0"/>
        </c:dLbls>
        <c:gapWidth val="100"/>
        <c:overlap val="100"/>
        <c:axId val="551279240"/>
        <c:axId val="551279600"/>
      </c:barChart>
      <c:catAx>
        <c:axId val="551279240"/>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chemeClr val="tx1"/>
                </a:solidFill>
                <a:latin typeface="+mj-lt"/>
                <a:ea typeface="+mn-ea"/>
                <a:cs typeface="+mn-cs"/>
              </a:defRPr>
            </a:pPr>
            <a:endParaRPr lang="fr-FR"/>
          </a:p>
        </c:txPr>
        <c:crossAx val="551279600"/>
        <c:crosses val="autoZero"/>
        <c:auto val="1"/>
        <c:lblAlgn val="ctr"/>
        <c:lblOffset val="100"/>
        <c:noMultiLvlLbl val="0"/>
      </c:catAx>
      <c:valAx>
        <c:axId val="5512796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crossAx val="55127924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r>
              <a:rPr lang="fr-FR" sz="1400" b="1" i="0" u="none" strike="noStrike" kern="1200" spc="0" baseline="0">
                <a:solidFill>
                  <a:schemeClr val="tx2"/>
                </a:solidFill>
              </a:rPr>
              <a:t>Conformité aux critères d'agrément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endParaRPr lang="fr-FR"/>
        </a:p>
      </c:txPr>
    </c:title>
    <c:autoTitleDeleted val="0"/>
    <c:plotArea>
      <c:layout>
        <c:manualLayout>
          <c:layoutTarget val="inner"/>
          <c:xMode val="edge"/>
          <c:yMode val="edge"/>
          <c:x val="8.6618231999350554E-3"/>
          <c:y val="0.34786307961504814"/>
          <c:w val="0.99133817680006486"/>
          <c:h val="0.62649496937882765"/>
        </c:manualLayout>
      </c:layout>
      <c:barChart>
        <c:barDir val="bar"/>
        <c:grouping val="percentStacked"/>
        <c:varyColors val="0"/>
        <c:ser>
          <c:idx val="0"/>
          <c:order val="0"/>
          <c:tx>
            <c:strRef>
              <c:f>'1- Critères d''agrément'!$P$2</c:f>
              <c:strCache>
                <c:ptCount val="1"/>
                <c:pt idx="0">
                  <c:v>Conforme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d''agrément'!$O$3</c:f>
              <c:strCache>
                <c:ptCount val="1"/>
                <c:pt idx="0">
                  <c:v>Conformité aux critères d'agrément</c:v>
                </c:pt>
              </c:strCache>
            </c:strRef>
          </c:cat>
          <c:val>
            <c:numRef>
              <c:f>'1- Critères d''agrément'!$P$3</c:f>
              <c:numCache>
                <c:formatCode>0%</c:formatCode>
                <c:ptCount val="1"/>
                <c:pt idx="0">
                  <c:v>0</c:v>
                </c:pt>
              </c:numCache>
            </c:numRef>
          </c:val>
          <c:extLst>
            <c:ext xmlns:c16="http://schemas.microsoft.com/office/drawing/2014/chart" uri="{C3380CC4-5D6E-409C-BE32-E72D297353CC}">
              <c16:uniqueId val="{00000000-C59A-4BB1-B9C3-CC7B34639B13}"/>
            </c:ext>
          </c:extLst>
        </c:ser>
        <c:ser>
          <c:idx val="1"/>
          <c:order val="1"/>
          <c:tx>
            <c:strRef>
              <c:f>'1- Critères d''agrément'!$Q$2</c:f>
              <c:strCache>
                <c:ptCount val="1"/>
                <c:pt idx="0">
                  <c:v>Perfectible</c:v>
                </c:pt>
              </c:strCache>
            </c:strRef>
          </c:tx>
          <c:spPr>
            <a:solidFill>
              <a:srgbClr val="FFCD2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d''agrément'!$O$3</c:f>
              <c:strCache>
                <c:ptCount val="1"/>
                <c:pt idx="0">
                  <c:v>Conformité aux critères d'agrément</c:v>
                </c:pt>
              </c:strCache>
            </c:strRef>
          </c:cat>
          <c:val>
            <c:numRef>
              <c:f>'1- Critères d''agrément'!$Q$3</c:f>
              <c:numCache>
                <c:formatCode>0%</c:formatCode>
                <c:ptCount val="1"/>
                <c:pt idx="0">
                  <c:v>0</c:v>
                </c:pt>
              </c:numCache>
            </c:numRef>
          </c:val>
          <c:extLst>
            <c:ext xmlns:c16="http://schemas.microsoft.com/office/drawing/2014/chart" uri="{C3380CC4-5D6E-409C-BE32-E72D297353CC}">
              <c16:uniqueId val="{00000001-C59A-4BB1-B9C3-CC7B34639B13}"/>
            </c:ext>
          </c:extLst>
        </c:ser>
        <c:ser>
          <c:idx val="2"/>
          <c:order val="2"/>
          <c:tx>
            <c:strRef>
              <c:f>'1- Critères d''agrément'!$R$2</c:f>
              <c:strCache>
                <c:ptCount val="1"/>
                <c:pt idx="0">
                  <c:v>Non conforme</c:v>
                </c:pt>
              </c:strCache>
            </c:strRef>
          </c:tx>
          <c:spPr>
            <a:solidFill>
              <a:srgbClr val="FF4F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d''agrément'!$O$3</c:f>
              <c:strCache>
                <c:ptCount val="1"/>
                <c:pt idx="0">
                  <c:v>Conformité aux critères d'agrément</c:v>
                </c:pt>
              </c:strCache>
            </c:strRef>
          </c:cat>
          <c:val>
            <c:numRef>
              <c:f>'1- Critères d''agrément'!$R$3</c:f>
              <c:numCache>
                <c:formatCode>0%</c:formatCode>
                <c:ptCount val="1"/>
                <c:pt idx="0">
                  <c:v>0</c:v>
                </c:pt>
              </c:numCache>
            </c:numRef>
          </c:val>
          <c:extLst>
            <c:ext xmlns:c16="http://schemas.microsoft.com/office/drawing/2014/chart" uri="{C3380CC4-5D6E-409C-BE32-E72D297353CC}">
              <c16:uniqueId val="{00000002-C59A-4BB1-B9C3-CC7B34639B13}"/>
            </c:ext>
          </c:extLst>
        </c:ser>
        <c:ser>
          <c:idx val="3"/>
          <c:order val="3"/>
          <c:tx>
            <c:strRef>
              <c:f>'1- Critères d''agrément'!$S$2</c:f>
              <c:strCache>
                <c:ptCount val="1"/>
                <c:pt idx="0">
                  <c:v>Non concerné</c:v>
                </c:pt>
              </c:strCache>
            </c:strRef>
          </c:tx>
          <c:spPr>
            <a:solidFill>
              <a:schemeClr val="bg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d''agrément'!$O$3</c:f>
              <c:strCache>
                <c:ptCount val="1"/>
                <c:pt idx="0">
                  <c:v>Conformité aux critères d'agrément</c:v>
                </c:pt>
              </c:strCache>
            </c:strRef>
          </c:cat>
          <c:val>
            <c:numRef>
              <c:f>'1- Critères d''agrément'!$S$3</c:f>
              <c:numCache>
                <c:formatCode>0%</c:formatCode>
                <c:ptCount val="1"/>
                <c:pt idx="0">
                  <c:v>0</c:v>
                </c:pt>
              </c:numCache>
            </c:numRef>
          </c:val>
          <c:extLst>
            <c:ext xmlns:c16="http://schemas.microsoft.com/office/drawing/2014/chart" uri="{C3380CC4-5D6E-409C-BE32-E72D297353CC}">
              <c16:uniqueId val="{00000003-C59A-4BB1-B9C3-CC7B34639B13}"/>
            </c:ext>
          </c:extLst>
        </c:ser>
        <c:ser>
          <c:idx val="4"/>
          <c:order val="4"/>
          <c:tx>
            <c:strRef>
              <c:f>'1- Critères d''agrément'!$T$2</c:f>
              <c:strCache>
                <c:ptCount val="1"/>
                <c:pt idx="0">
                  <c:v>À remplir</c:v>
                </c:pt>
              </c:strCache>
            </c:strRef>
          </c:tx>
          <c:spPr>
            <a:pattFill prst="ltUpDiag">
              <a:fgClr>
                <a:schemeClr val="tx2"/>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d''agrément'!$O$3</c:f>
              <c:strCache>
                <c:ptCount val="1"/>
                <c:pt idx="0">
                  <c:v>Conformité aux critères d'agrément</c:v>
                </c:pt>
              </c:strCache>
            </c:strRef>
          </c:cat>
          <c:val>
            <c:numRef>
              <c:f>'1- Critères d''agrément'!$T$3</c:f>
              <c:numCache>
                <c:formatCode>0%</c:formatCode>
                <c:ptCount val="1"/>
                <c:pt idx="0">
                  <c:v>1</c:v>
                </c:pt>
              </c:numCache>
            </c:numRef>
          </c:val>
          <c:extLst>
            <c:ext xmlns:c16="http://schemas.microsoft.com/office/drawing/2014/chart" uri="{C3380CC4-5D6E-409C-BE32-E72D297353CC}">
              <c16:uniqueId val="{00000000-3A10-45E1-8240-1A0369EC81F6}"/>
            </c:ext>
          </c:extLst>
        </c:ser>
        <c:dLbls>
          <c:showLegendKey val="0"/>
          <c:showVal val="0"/>
          <c:showCatName val="0"/>
          <c:showSerName val="0"/>
          <c:showPercent val="0"/>
          <c:showBubbleSize val="0"/>
        </c:dLbls>
        <c:gapWidth val="150"/>
        <c:overlap val="100"/>
        <c:axId val="447269856"/>
        <c:axId val="447271656"/>
      </c:barChart>
      <c:catAx>
        <c:axId val="447269856"/>
        <c:scaling>
          <c:orientation val="minMax"/>
        </c:scaling>
        <c:delete val="1"/>
        <c:axPos val="l"/>
        <c:numFmt formatCode="General" sourceLinked="1"/>
        <c:majorTickMark val="none"/>
        <c:minorTickMark val="none"/>
        <c:tickLblPos val="nextTo"/>
        <c:crossAx val="447271656"/>
        <c:crosses val="autoZero"/>
        <c:auto val="1"/>
        <c:lblAlgn val="ctr"/>
        <c:lblOffset val="100"/>
        <c:noMultiLvlLbl val="0"/>
      </c:catAx>
      <c:valAx>
        <c:axId val="447271656"/>
        <c:scaling>
          <c:orientation val="minMax"/>
        </c:scaling>
        <c:delete val="1"/>
        <c:axPos val="b"/>
        <c:numFmt formatCode="0%" sourceLinked="1"/>
        <c:majorTickMark val="none"/>
        <c:minorTickMark val="none"/>
        <c:tickLblPos val="nextTo"/>
        <c:crossAx val="447269856"/>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mj-lt"/>
        </a:defRPr>
      </a:pPr>
      <a:endParaRPr lang="fr-FR"/>
    </a:p>
  </c:txPr>
  <c:printSettings>
    <c:headerFooter/>
    <c:pageMargins b="0.75" l="0.7" r="0.7" t="0.75" header="0.3" footer="0.3"/>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302581000897115E-3"/>
          <c:y val="0"/>
          <c:w val="0.98265861216703188"/>
          <c:h val="1"/>
        </c:manualLayout>
      </c:layout>
      <c:barChart>
        <c:barDir val="bar"/>
        <c:grouping val="stacked"/>
        <c:varyColors val="0"/>
        <c:ser>
          <c:idx val="0"/>
          <c:order val="0"/>
          <c:tx>
            <c:strRef>
              <c:f>'1- Critères d''agrément'!$P$22</c:f>
              <c:strCache>
                <c:ptCount val="1"/>
                <c:pt idx="0">
                  <c:v>Conforme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d''agrément'!$O$23</c:f>
              <c:strCache>
                <c:ptCount val="1"/>
                <c:pt idx="0">
                  <c:v>Conformité aux critères d'agrément N1</c:v>
                </c:pt>
              </c:strCache>
            </c:strRef>
          </c:cat>
          <c:val>
            <c:numRef>
              <c:f>'1- Critères d''agrément'!$P$23</c:f>
              <c:numCache>
                <c:formatCode>0%</c:formatCode>
                <c:ptCount val="1"/>
                <c:pt idx="0">
                  <c:v>0</c:v>
                </c:pt>
              </c:numCache>
            </c:numRef>
          </c:val>
          <c:extLst>
            <c:ext xmlns:c16="http://schemas.microsoft.com/office/drawing/2014/chart" uri="{C3380CC4-5D6E-409C-BE32-E72D297353CC}">
              <c16:uniqueId val="{00000000-AD51-487A-8627-E724BB0EF84D}"/>
            </c:ext>
          </c:extLst>
        </c:ser>
        <c:ser>
          <c:idx val="1"/>
          <c:order val="1"/>
          <c:tx>
            <c:strRef>
              <c:f>'1- Critères d''agrément'!$Q$22</c:f>
              <c:strCache>
                <c:ptCount val="1"/>
                <c:pt idx="0">
                  <c:v>Perfectible</c:v>
                </c:pt>
              </c:strCache>
            </c:strRef>
          </c:tx>
          <c:spPr>
            <a:solidFill>
              <a:srgbClr val="FFCD2D"/>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d''agrément'!$O$23</c:f>
              <c:strCache>
                <c:ptCount val="1"/>
                <c:pt idx="0">
                  <c:v>Conformité aux critères d'agrément N1</c:v>
                </c:pt>
              </c:strCache>
            </c:strRef>
          </c:cat>
          <c:val>
            <c:numRef>
              <c:f>'1- Critères d''agrément'!$Q$23</c:f>
              <c:numCache>
                <c:formatCode>0%</c:formatCode>
                <c:ptCount val="1"/>
                <c:pt idx="0">
                  <c:v>0</c:v>
                </c:pt>
              </c:numCache>
            </c:numRef>
          </c:val>
          <c:extLst>
            <c:ext xmlns:c16="http://schemas.microsoft.com/office/drawing/2014/chart" uri="{C3380CC4-5D6E-409C-BE32-E72D297353CC}">
              <c16:uniqueId val="{00000001-AD51-487A-8627-E724BB0EF84D}"/>
            </c:ext>
          </c:extLst>
        </c:ser>
        <c:ser>
          <c:idx val="2"/>
          <c:order val="2"/>
          <c:tx>
            <c:strRef>
              <c:f>'1- Critères d''agrément'!$R$22</c:f>
              <c:strCache>
                <c:ptCount val="1"/>
                <c:pt idx="0">
                  <c:v>Non conforme</c:v>
                </c:pt>
              </c:strCache>
            </c:strRef>
          </c:tx>
          <c:spPr>
            <a:solidFill>
              <a:srgbClr val="FF4F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d''agrément'!$O$23</c:f>
              <c:strCache>
                <c:ptCount val="1"/>
                <c:pt idx="0">
                  <c:v>Conformité aux critères d'agrément N1</c:v>
                </c:pt>
              </c:strCache>
            </c:strRef>
          </c:cat>
          <c:val>
            <c:numRef>
              <c:f>'1- Critères d''agrément'!$R$23</c:f>
              <c:numCache>
                <c:formatCode>0%</c:formatCode>
                <c:ptCount val="1"/>
                <c:pt idx="0">
                  <c:v>0</c:v>
                </c:pt>
              </c:numCache>
            </c:numRef>
          </c:val>
          <c:extLst>
            <c:ext xmlns:c16="http://schemas.microsoft.com/office/drawing/2014/chart" uri="{C3380CC4-5D6E-409C-BE32-E72D297353CC}">
              <c16:uniqueId val="{00000002-AD51-487A-8627-E724BB0EF84D}"/>
            </c:ext>
          </c:extLst>
        </c:ser>
        <c:ser>
          <c:idx val="3"/>
          <c:order val="3"/>
          <c:tx>
            <c:strRef>
              <c:f>'1- Critères d''agrément'!$S$22</c:f>
              <c:strCache>
                <c:ptCount val="1"/>
                <c:pt idx="0">
                  <c:v>Non concerné</c:v>
                </c:pt>
              </c:strCache>
            </c:strRef>
          </c:tx>
          <c:spPr>
            <a:solidFill>
              <a:schemeClr val="accent4"/>
            </a:solidFill>
            <a:ln>
              <a:noFill/>
            </a:ln>
            <a:effectLst/>
          </c:spPr>
          <c:invertIfNegative val="0"/>
          <c:dLbls>
            <c:numFmt formatCode="0%;\-0%;" sourceLinked="0"/>
            <c:spPr>
              <a:solidFill>
                <a:schemeClr val="bg2"/>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d''agrément'!$O$23</c:f>
              <c:strCache>
                <c:ptCount val="1"/>
                <c:pt idx="0">
                  <c:v>Conformité aux critères d'agrément N1</c:v>
                </c:pt>
              </c:strCache>
            </c:strRef>
          </c:cat>
          <c:val>
            <c:numRef>
              <c:f>'1- Critères d''agrément'!$S$23</c:f>
              <c:numCache>
                <c:formatCode>0%</c:formatCode>
                <c:ptCount val="1"/>
                <c:pt idx="0">
                  <c:v>0</c:v>
                </c:pt>
              </c:numCache>
            </c:numRef>
          </c:val>
          <c:extLst>
            <c:ext xmlns:c16="http://schemas.microsoft.com/office/drawing/2014/chart" uri="{C3380CC4-5D6E-409C-BE32-E72D297353CC}">
              <c16:uniqueId val="{00000003-AD51-487A-8627-E724BB0EF84D}"/>
            </c:ext>
          </c:extLst>
        </c:ser>
        <c:ser>
          <c:idx val="4"/>
          <c:order val="4"/>
          <c:tx>
            <c:strRef>
              <c:f>'1- Critères d''agrément'!$T$22</c:f>
              <c:strCache>
                <c:ptCount val="1"/>
                <c:pt idx="0">
                  <c:v>À remplir</c:v>
                </c:pt>
              </c:strCache>
            </c:strRef>
          </c:tx>
          <c:spPr>
            <a:pattFill prst="ltUpDiag">
              <a:fgClr>
                <a:schemeClr val="tx2"/>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d''agrément'!$O$23</c:f>
              <c:strCache>
                <c:ptCount val="1"/>
                <c:pt idx="0">
                  <c:v>Conformité aux critères d'agrément N1</c:v>
                </c:pt>
              </c:strCache>
            </c:strRef>
          </c:cat>
          <c:val>
            <c:numRef>
              <c:f>'1- Critères d''agrément'!$T$23</c:f>
              <c:numCache>
                <c:formatCode>0%</c:formatCode>
                <c:ptCount val="1"/>
                <c:pt idx="0">
                  <c:v>1</c:v>
                </c:pt>
              </c:numCache>
            </c:numRef>
          </c:val>
          <c:extLst>
            <c:ext xmlns:c16="http://schemas.microsoft.com/office/drawing/2014/chart" uri="{C3380CC4-5D6E-409C-BE32-E72D297353CC}">
              <c16:uniqueId val="{00000004-AD51-487A-8627-E724BB0EF84D}"/>
            </c:ext>
          </c:extLst>
        </c:ser>
        <c:dLbls>
          <c:showLegendKey val="0"/>
          <c:showVal val="0"/>
          <c:showCatName val="0"/>
          <c:showSerName val="0"/>
          <c:showPercent val="0"/>
          <c:showBubbleSize val="0"/>
        </c:dLbls>
        <c:gapWidth val="150"/>
        <c:overlap val="100"/>
        <c:axId val="544975608"/>
        <c:axId val="544975968"/>
      </c:barChart>
      <c:catAx>
        <c:axId val="544975608"/>
        <c:scaling>
          <c:orientation val="minMax"/>
        </c:scaling>
        <c:delete val="1"/>
        <c:axPos val="l"/>
        <c:numFmt formatCode="General" sourceLinked="1"/>
        <c:majorTickMark val="none"/>
        <c:minorTickMark val="none"/>
        <c:tickLblPos val="nextTo"/>
        <c:crossAx val="544975968"/>
        <c:crosses val="autoZero"/>
        <c:auto val="1"/>
        <c:lblAlgn val="ctr"/>
        <c:lblOffset val="100"/>
        <c:noMultiLvlLbl val="0"/>
      </c:catAx>
      <c:valAx>
        <c:axId val="544975968"/>
        <c:scaling>
          <c:orientation val="minMax"/>
        </c:scaling>
        <c:delete val="1"/>
        <c:axPos val="b"/>
        <c:numFmt formatCode="0%" sourceLinked="1"/>
        <c:majorTickMark val="none"/>
        <c:minorTickMark val="none"/>
        <c:tickLblPos val="nextTo"/>
        <c:crossAx val="544975608"/>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spc="0" baseline="0">
                <a:ln>
                  <a:noFill/>
                </a:ln>
                <a:solidFill>
                  <a:srgbClr val="0A0096"/>
                </a:solidFill>
                <a:latin typeface="+mj-lt"/>
                <a:ea typeface="+mn-ea"/>
                <a:cs typeface="+mn-cs"/>
              </a:defRPr>
            </a:pPr>
            <a:r>
              <a:rPr lang="fr-FR" sz="1100" b="1" i="0" u="none" strike="noStrike" kern="1200" spc="0" baseline="0">
                <a:ln>
                  <a:noFill/>
                </a:ln>
                <a:solidFill>
                  <a:srgbClr val="0A0096"/>
                </a:solidFill>
                <a:effectLst/>
                <a:latin typeface="+mj-lt"/>
                <a:cs typeface="Arial" panose="020B0604020202020204" pitchFamily="34" charset="0"/>
              </a:rPr>
              <a:t>Complétude des rapports d'intervention N1</a:t>
            </a:r>
            <a:endParaRPr lang="fr-FR" sz="1100">
              <a:ln>
                <a:noFill/>
              </a:ln>
              <a:solidFill>
                <a:srgbClr val="0A0096"/>
              </a:solidFill>
              <a:latin typeface="+mj-lt"/>
            </a:endParaRPr>
          </a:p>
        </c:rich>
      </c:tx>
      <c:overlay val="0"/>
      <c:spPr>
        <a:solidFill>
          <a:sysClr val="window" lastClr="FFFFFF"/>
        </a:solidFill>
        <a:ln>
          <a:noFill/>
        </a:ln>
        <a:effectLst/>
      </c:spPr>
      <c:txPr>
        <a:bodyPr rot="0" spcFirstLastPara="1" vertOverflow="ellipsis" vert="horz" wrap="square" anchor="ctr" anchorCtr="1"/>
        <a:lstStyle/>
        <a:p>
          <a:pPr>
            <a:defRPr sz="1100" b="0" i="0" u="none" strike="noStrike" kern="1200" spc="0" baseline="0">
              <a:ln>
                <a:noFill/>
              </a:ln>
              <a:solidFill>
                <a:srgbClr val="0A0096"/>
              </a:solidFill>
              <a:latin typeface="+mj-lt"/>
              <a:ea typeface="+mn-ea"/>
              <a:cs typeface="+mn-cs"/>
            </a:defRPr>
          </a:pPr>
          <a:endParaRPr lang="fr-FR"/>
        </a:p>
      </c:txPr>
    </c:title>
    <c:autoTitleDeleted val="0"/>
    <c:plotArea>
      <c:layout>
        <c:manualLayout>
          <c:layoutTarget val="inner"/>
          <c:xMode val="edge"/>
          <c:yMode val="edge"/>
          <c:x val="0.45040266841644794"/>
          <c:y val="0.28358888888888889"/>
          <c:w val="0.90425867758837108"/>
          <c:h val="0.59156939553410093"/>
        </c:manualLayout>
      </c:layout>
      <c:barChart>
        <c:barDir val="bar"/>
        <c:grouping val="percentStacked"/>
        <c:varyColors val="0"/>
        <c:ser>
          <c:idx val="0"/>
          <c:order val="0"/>
          <c:tx>
            <c:strRef>
              <c:f>'2- Complétude des rapports'!$K$6</c:f>
              <c:strCache>
                <c:ptCount val="1"/>
                <c:pt idx="0">
                  <c:v>Oui</c:v>
                </c:pt>
              </c:strCache>
            </c:strRef>
          </c:tx>
          <c:spPr>
            <a:solidFill>
              <a:srgbClr val="0A0096"/>
            </a:solidFill>
            <a:ln>
              <a:noFill/>
            </a:ln>
            <a:effectLst/>
          </c:spPr>
          <c:invertIfNegative val="0"/>
          <c:cat>
            <c:strRef>
              <c:f>'2- Complétude des rapports'!$J$7:$J$12</c:f>
              <c:strCache>
                <c:ptCount val="6"/>
                <c:pt idx="0">
                  <c:v>Informations générales</c:v>
                </c:pt>
                <c:pt idx="1">
                  <c:v>Références réglementaires et normatives</c:v>
                </c:pt>
                <c:pt idx="2">
                  <c:v>Description de l'ERP</c:v>
                </c:pt>
                <c:pt idx="3">
                  <c:v>Plans</c:v>
                </c:pt>
                <c:pt idx="4">
                  <c:v>Mesurages</c:v>
                </c:pt>
                <c:pt idx="5">
                  <c:v>Analyse, conclusions et suites à donner</c:v>
                </c:pt>
              </c:strCache>
            </c:strRef>
          </c:cat>
          <c:val>
            <c:numRef>
              <c:f>'2- Complétude des rapports'!$K$7:$K$12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A05-4611-8371-242FC068FCB7}"/>
            </c:ext>
          </c:extLst>
        </c:ser>
        <c:ser>
          <c:idx val="1"/>
          <c:order val="1"/>
          <c:tx>
            <c:strRef>
              <c:f>'2- Complétude des rapports'!$L$6</c:f>
              <c:strCache>
                <c:ptCount val="1"/>
                <c:pt idx="0">
                  <c:v>Non</c:v>
                </c:pt>
              </c:strCache>
            </c:strRef>
          </c:tx>
          <c:spPr>
            <a:solidFill>
              <a:srgbClr val="FF4F4F"/>
            </a:solidFill>
            <a:ln>
              <a:noFill/>
            </a:ln>
            <a:effectLst/>
          </c:spPr>
          <c:invertIfNegative val="0"/>
          <c:cat>
            <c:strRef>
              <c:f>'2- Complétude des rapports'!$J$7:$J$12</c:f>
              <c:strCache>
                <c:ptCount val="6"/>
                <c:pt idx="0">
                  <c:v>Informations générales</c:v>
                </c:pt>
                <c:pt idx="1">
                  <c:v>Références réglementaires et normatives</c:v>
                </c:pt>
                <c:pt idx="2">
                  <c:v>Description de l'ERP</c:v>
                </c:pt>
                <c:pt idx="3">
                  <c:v>Plans</c:v>
                </c:pt>
                <c:pt idx="4">
                  <c:v>Mesurages</c:v>
                </c:pt>
                <c:pt idx="5">
                  <c:v>Analyse, conclusions et suites à donner</c:v>
                </c:pt>
              </c:strCache>
            </c:strRef>
          </c:cat>
          <c:val>
            <c:numRef>
              <c:f>'2- Complétude des rapports'!$L$7:$L$12</c:f>
              <c:numCache>
                <c:formatCode>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1-5A05-4611-8371-242FC068FCB7}"/>
            </c:ext>
          </c:extLst>
        </c:ser>
        <c:dLbls>
          <c:showLegendKey val="0"/>
          <c:showVal val="0"/>
          <c:showCatName val="0"/>
          <c:showSerName val="0"/>
          <c:showPercent val="0"/>
          <c:showBubbleSize val="0"/>
        </c:dLbls>
        <c:gapWidth val="100"/>
        <c:overlap val="100"/>
        <c:axId val="551279240"/>
        <c:axId val="551279600"/>
      </c:barChart>
      <c:catAx>
        <c:axId val="551279240"/>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chemeClr val="tx1"/>
                </a:solidFill>
                <a:latin typeface="+mj-lt"/>
                <a:ea typeface="+mn-ea"/>
                <a:cs typeface="+mn-cs"/>
              </a:defRPr>
            </a:pPr>
            <a:endParaRPr lang="fr-FR"/>
          </a:p>
        </c:txPr>
        <c:crossAx val="551279600"/>
        <c:crosses val="autoZero"/>
        <c:auto val="1"/>
        <c:lblAlgn val="ctr"/>
        <c:lblOffset val="0"/>
        <c:noMultiLvlLbl val="0"/>
      </c:catAx>
      <c:valAx>
        <c:axId val="5512796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crossAx val="551279240"/>
        <c:crosses val="autoZero"/>
        <c:crossBetween val="between"/>
        <c:majorUnit val="0.2"/>
      </c:valAx>
      <c:spPr>
        <a:noFill/>
        <a:ln>
          <a:noFill/>
        </a:ln>
        <a:effectLst/>
      </c:spPr>
    </c:plotArea>
    <c:legend>
      <c:legendPos val="b"/>
      <c:layout>
        <c:manualLayout>
          <c:xMode val="edge"/>
          <c:yMode val="edge"/>
          <c:x val="0.40862314085739282"/>
          <c:y val="0.88033342565847594"/>
          <c:w val="0.34386482939632546"/>
          <c:h val="0.112966406837336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938984547231419E-2"/>
          <c:y val="0"/>
          <c:w val="0.98106101545276858"/>
          <c:h val="1"/>
        </c:manualLayout>
      </c:layout>
      <c:barChart>
        <c:barDir val="bar"/>
        <c:grouping val="percentStacked"/>
        <c:varyColors val="0"/>
        <c:ser>
          <c:idx val="0"/>
          <c:order val="0"/>
          <c:tx>
            <c:strRef>
              <c:f>'2- Complétude des rapports'!$K$70</c:f>
              <c:strCache>
                <c:ptCount val="1"/>
                <c:pt idx="0">
                  <c:v>Oui</c:v>
                </c:pt>
              </c:strCache>
            </c:strRef>
          </c:tx>
          <c:spPr>
            <a:solidFill>
              <a:schemeClr val="tx2"/>
            </a:solidFill>
            <a:ln>
              <a:noFill/>
            </a:ln>
            <a:effectLst/>
          </c:spPr>
          <c:invertIfNegative val="0"/>
          <c:dLbls>
            <c:dLbl>
              <c:idx val="0"/>
              <c:numFmt formatCode="0%;\-0%;" sourceLinked="0"/>
              <c:spPr>
                <a:solidFill>
                  <a:schemeClr val="tx2"/>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j-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0-C28D-4C2B-B6C7-64AF47AB181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Complétude des rapports'!$J$71</c:f>
              <c:strCache>
                <c:ptCount val="1"/>
                <c:pt idx="0">
                  <c:v>Complétude N2</c:v>
                </c:pt>
              </c:strCache>
            </c:strRef>
          </c:cat>
          <c:val>
            <c:numRef>
              <c:f>'2- Complétude des rapports'!$K$71</c:f>
              <c:numCache>
                <c:formatCode>0%</c:formatCode>
                <c:ptCount val="1"/>
                <c:pt idx="0">
                  <c:v>0</c:v>
                </c:pt>
              </c:numCache>
            </c:numRef>
          </c:val>
          <c:extLst>
            <c:ext xmlns:c16="http://schemas.microsoft.com/office/drawing/2014/chart" uri="{C3380CC4-5D6E-409C-BE32-E72D297353CC}">
              <c16:uniqueId val="{00000000-A08E-45CC-928D-9834136A1368}"/>
            </c:ext>
          </c:extLst>
        </c:ser>
        <c:ser>
          <c:idx val="1"/>
          <c:order val="1"/>
          <c:tx>
            <c:strRef>
              <c:f>'2- Complétude des rapports'!$L$70</c:f>
              <c:strCache>
                <c:ptCount val="1"/>
                <c:pt idx="0">
                  <c:v>Non</c:v>
                </c:pt>
              </c:strCache>
            </c:strRef>
          </c:tx>
          <c:spPr>
            <a:solidFill>
              <a:srgbClr val="FF4F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Complétude des rapports'!$J$71</c:f>
              <c:strCache>
                <c:ptCount val="1"/>
                <c:pt idx="0">
                  <c:v>Complétude N2</c:v>
                </c:pt>
              </c:strCache>
            </c:strRef>
          </c:cat>
          <c:val>
            <c:numRef>
              <c:f>'2- Complétude des rapports'!$L$71</c:f>
              <c:numCache>
                <c:formatCode>0%</c:formatCode>
                <c:ptCount val="1"/>
                <c:pt idx="0">
                  <c:v>1</c:v>
                </c:pt>
              </c:numCache>
            </c:numRef>
          </c:val>
          <c:extLst>
            <c:ext xmlns:c16="http://schemas.microsoft.com/office/drawing/2014/chart" uri="{C3380CC4-5D6E-409C-BE32-E72D297353CC}">
              <c16:uniqueId val="{00000003-A08E-45CC-928D-9834136A1368}"/>
            </c:ext>
          </c:extLst>
        </c:ser>
        <c:dLbls>
          <c:showLegendKey val="0"/>
          <c:showVal val="0"/>
          <c:showCatName val="0"/>
          <c:showSerName val="0"/>
          <c:showPercent val="0"/>
          <c:showBubbleSize val="0"/>
        </c:dLbls>
        <c:gapWidth val="150"/>
        <c:overlap val="100"/>
        <c:axId val="640371304"/>
        <c:axId val="640364104"/>
      </c:barChart>
      <c:catAx>
        <c:axId val="640371304"/>
        <c:scaling>
          <c:orientation val="minMax"/>
        </c:scaling>
        <c:delete val="1"/>
        <c:axPos val="l"/>
        <c:numFmt formatCode="General" sourceLinked="1"/>
        <c:majorTickMark val="none"/>
        <c:minorTickMark val="none"/>
        <c:tickLblPos val="nextTo"/>
        <c:crossAx val="640364104"/>
        <c:crosses val="autoZero"/>
        <c:auto val="1"/>
        <c:lblAlgn val="ctr"/>
        <c:lblOffset val="100"/>
        <c:noMultiLvlLbl val="0"/>
      </c:catAx>
      <c:valAx>
        <c:axId val="640364104"/>
        <c:scaling>
          <c:orientation val="minMax"/>
        </c:scaling>
        <c:delete val="1"/>
        <c:axPos val="b"/>
        <c:numFmt formatCode="0%" sourceLinked="1"/>
        <c:majorTickMark val="none"/>
        <c:minorTickMark val="none"/>
        <c:tickLblPos val="nextTo"/>
        <c:crossAx val="640371304"/>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E$63" lockText="1" noThreeD="1"/>
</file>

<file path=xl/ctrlProps/ctrlProp10.xml><?xml version="1.0" encoding="utf-8"?>
<formControlPr xmlns="http://schemas.microsoft.com/office/spreadsheetml/2009/9/main" objectType="CheckBox" fmlaLink="$B69" lockText="1" noThreeD="1"/>
</file>

<file path=xl/ctrlProps/ctrlProp11.xml><?xml version="1.0" encoding="utf-8"?>
<formControlPr xmlns="http://schemas.microsoft.com/office/spreadsheetml/2009/9/main" objectType="CheckBox" fmlaLink="$B72" lockText="1" noThreeD="1"/>
</file>

<file path=xl/ctrlProps/ctrlProp12.xml><?xml version="1.0" encoding="utf-8"?>
<formControlPr xmlns="http://schemas.microsoft.com/office/spreadsheetml/2009/9/main" objectType="CheckBox" fmlaLink="$B71" lockText="1" noThreeD="1"/>
</file>

<file path=xl/ctrlProps/ctrlProp13.xml><?xml version="1.0" encoding="utf-8"?>
<formControlPr xmlns="http://schemas.microsoft.com/office/spreadsheetml/2009/9/main" objectType="CheckBox" fmlaLink="$B74" lockText="1" noThreeD="1"/>
</file>

<file path=xl/ctrlProps/ctrlProp14.xml><?xml version="1.0" encoding="utf-8"?>
<formControlPr xmlns="http://schemas.microsoft.com/office/spreadsheetml/2009/9/main" objectType="CheckBox" fmlaLink="$B73" lockText="1" noThreeD="1"/>
</file>

<file path=xl/ctrlProps/ctrlProp15.xml><?xml version="1.0" encoding="utf-8"?>
<formControlPr xmlns="http://schemas.microsoft.com/office/spreadsheetml/2009/9/main" objectType="CheckBox" fmlaLink="$B18" lockText="1" noThreeD="1"/>
</file>

<file path=xl/ctrlProps/ctrlProp16.xml><?xml version="1.0" encoding="utf-8"?>
<formControlPr xmlns="http://schemas.microsoft.com/office/spreadsheetml/2009/9/main" objectType="CheckBox" fmlaLink="$B17" lockText="1" noThreeD="1"/>
</file>

<file path=xl/ctrlProps/ctrlProp17.xml><?xml version="1.0" encoding="utf-8"?>
<formControlPr xmlns="http://schemas.microsoft.com/office/spreadsheetml/2009/9/main" objectType="CheckBox" fmlaLink="$B20" lockText="1" noThreeD="1"/>
</file>

<file path=xl/ctrlProps/ctrlProp18.xml><?xml version="1.0" encoding="utf-8"?>
<formControlPr xmlns="http://schemas.microsoft.com/office/spreadsheetml/2009/9/main" objectType="CheckBox" fmlaLink="$B19" lockText="1" noThreeD="1"/>
</file>

<file path=xl/ctrlProps/ctrlProp19.xml><?xml version="1.0" encoding="utf-8"?>
<formControlPr xmlns="http://schemas.microsoft.com/office/spreadsheetml/2009/9/main" objectType="CheckBox" fmlaLink="$B21" lockText="1" noThreeD="1"/>
</file>

<file path=xl/ctrlProps/ctrlProp2.xml><?xml version="1.0" encoding="utf-8"?>
<formControlPr xmlns="http://schemas.microsoft.com/office/spreadsheetml/2009/9/main" objectType="CheckBox" fmlaLink="$B$66" lockText="1" noThreeD="1"/>
</file>

<file path=xl/ctrlProps/ctrlProp20.xml><?xml version="1.0" encoding="utf-8"?>
<formControlPr xmlns="http://schemas.microsoft.com/office/spreadsheetml/2009/9/main" objectType="CheckBox" fmlaLink="$B26" lockText="1" noThreeD="1"/>
</file>

<file path=xl/ctrlProps/ctrlProp21.xml><?xml version="1.0" encoding="utf-8"?>
<formControlPr xmlns="http://schemas.microsoft.com/office/spreadsheetml/2009/9/main" objectType="CheckBox" fmlaLink="$B25" lockText="1" noThreeD="1"/>
</file>

<file path=xl/ctrlProps/ctrlProp22.xml><?xml version="1.0" encoding="utf-8"?>
<formControlPr xmlns="http://schemas.microsoft.com/office/spreadsheetml/2009/9/main" objectType="CheckBox" fmlaLink="$B28" lockText="1" noThreeD="1"/>
</file>

<file path=xl/ctrlProps/ctrlProp23.xml><?xml version="1.0" encoding="utf-8"?>
<formControlPr xmlns="http://schemas.microsoft.com/office/spreadsheetml/2009/9/main" objectType="CheckBox" fmlaLink="$B27" lockText="1" noThreeD="1"/>
</file>

<file path=xl/ctrlProps/ctrlProp24.xml><?xml version="1.0" encoding="utf-8"?>
<formControlPr xmlns="http://schemas.microsoft.com/office/spreadsheetml/2009/9/main" objectType="CheckBox" fmlaLink="$B30" lockText="1" noThreeD="1"/>
</file>

<file path=xl/ctrlProps/ctrlProp25.xml><?xml version="1.0" encoding="utf-8"?>
<formControlPr xmlns="http://schemas.microsoft.com/office/spreadsheetml/2009/9/main" objectType="CheckBox" fmlaLink="$B29" lockText="1" noThreeD="1"/>
</file>

<file path=xl/ctrlProps/ctrlProp26.xml><?xml version="1.0" encoding="utf-8"?>
<formControlPr xmlns="http://schemas.microsoft.com/office/spreadsheetml/2009/9/main" objectType="CheckBox" fmlaLink="$B37" lockText="1" noThreeD="1"/>
</file>

<file path=xl/ctrlProps/ctrlProp27.xml><?xml version="1.0" encoding="utf-8"?>
<formControlPr xmlns="http://schemas.microsoft.com/office/spreadsheetml/2009/9/main" objectType="CheckBox" fmlaLink="$B39" lockText="1" noThreeD="1"/>
</file>

<file path=xl/ctrlProps/ctrlProp28.xml><?xml version="1.0" encoding="utf-8"?>
<formControlPr xmlns="http://schemas.microsoft.com/office/spreadsheetml/2009/9/main" objectType="CheckBox" fmlaLink="$B38" lockText="1" noThreeD="1"/>
</file>

<file path=xl/ctrlProps/ctrlProp29.xml><?xml version="1.0" encoding="utf-8"?>
<formControlPr xmlns="http://schemas.microsoft.com/office/spreadsheetml/2009/9/main" objectType="CheckBox" fmlaLink="$B41" lockText="1" noThreeD="1"/>
</file>

<file path=xl/ctrlProps/ctrlProp3.xml><?xml version="1.0" encoding="utf-8"?>
<formControlPr xmlns="http://schemas.microsoft.com/office/spreadsheetml/2009/9/main" objectType="CheckBox" fmlaLink="$B6" lockText="1" noThreeD="1"/>
</file>

<file path=xl/ctrlProps/ctrlProp30.xml><?xml version="1.0" encoding="utf-8"?>
<formControlPr xmlns="http://schemas.microsoft.com/office/spreadsheetml/2009/9/main" objectType="CheckBox" fmlaLink="$B44" lockText="1" noThreeD="1"/>
</file>

<file path=xl/ctrlProps/ctrlProp31.xml><?xml version="1.0" encoding="utf-8"?>
<formControlPr xmlns="http://schemas.microsoft.com/office/spreadsheetml/2009/9/main" objectType="CheckBox" fmlaLink="$B43" lockText="1" noThreeD="1"/>
</file>

<file path=xl/ctrlProps/ctrlProp32.xml><?xml version="1.0" encoding="utf-8"?>
<formControlPr xmlns="http://schemas.microsoft.com/office/spreadsheetml/2009/9/main" objectType="CheckBox" fmlaLink="$B46" lockText="1" noThreeD="1"/>
</file>

<file path=xl/ctrlProps/ctrlProp33.xml><?xml version="1.0" encoding="utf-8"?>
<formControlPr xmlns="http://schemas.microsoft.com/office/spreadsheetml/2009/9/main" objectType="CheckBox" fmlaLink="$B45" lockText="1" noThreeD="1"/>
</file>

<file path=xl/ctrlProps/ctrlProp34.xml><?xml version="1.0" encoding="utf-8"?>
<formControlPr xmlns="http://schemas.microsoft.com/office/spreadsheetml/2009/9/main" objectType="CheckBox" fmlaLink="$B49" lockText="1" noThreeD="1"/>
</file>

<file path=xl/ctrlProps/ctrlProp35.xml><?xml version="1.0" encoding="utf-8"?>
<formControlPr xmlns="http://schemas.microsoft.com/office/spreadsheetml/2009/9/main" objectType="CheckBox" fmlaLink="$B48" lockText="1" noThreeD="1"/>
</file>

<file path=xl/ctrlProps/ctrlProp36.xml><?xml version="1.0" encoding="utf-8"?>
<formControlPr xmlns="http://schemas.microsoft.com/office/spreadsheetml/2009/9/main" objectType="CheckBox" fmlaLink="$B51" lockText="1" noThreeD="1"/>
</file>

<file path=xl/ctrlProps/ctrlProp37.xml><?xml version="1.0" encoding="utf-8"?>
<formControlPr xmlns="http://schemas.microsoft.com/office/spreadsheetml/2009/9/main" objectType="CheckBox" fmlaLink="$B50" lockText="1" noThreeD="1"/>
</file>

<file path=xl/ctrlProps/ctrlProp38.xml><?xml version="1.0" encoding="utf-8"?>
<formControlPr xmlns="http://schemas.microsoft.com/office/spreadsheetml/2009/9/main" objectType="CheckBox" fmlaLink="$B52" lockText="1" noThreeD="1"/>
</file>

<file path=xl/ctrlProps/ctrlProp39.xml><?xml version="1.0" encoding="utf-8"?>
<formControlPr xmlns="http://schemas.microsoft.com/office/spreadsheetml/2009/9/main" objectType="CheckBox" fmlaLink="$B55" lockText="1" noThreeD="1"/>
</file>

<file path=xl/ctrlProps/ctrlProp4.xml><?xml version="1.0" encoding="utf-8"?>
<formControlPr xmlns="http://schemas.microsoft.com/office/spreadsheetml/2009/9/main" objectType="CheckBox" fmlaLink="$B5" lockText="1" noThreeD="1"/>
</file>

<file path=xl/ctrlProps/ctrlProp40.xml><?xml version="1.0" encoding="utf-8"?>
<formControlPr xmlns="http://schemas.microsoft.com/office/spreadsheetml/2009/9/main" objectType="CheckBox" fmlaLink="$B54" lockText="1" noThreeD="1"/>
</file>

<file path=xl/ctrlProps/ctrlProp41.xml><?xml version="1.0" encoding="utf-8"?>
<formControlPr xmlns="http://schemas.microsoft.com/office/spreadsheetml/2009/9/main" objectType="CheckBox" fmlaLink="$B58" lockText="1" noThreeD="1"/>
</file>

<file path=xl/ctrlProps/ctrlProp42.xml><?xml version="1.0" encoding="utf-8"?>
<formControlPr xmlns="http://schemas.microsoft.com/office/spreadsheetml/2009/9/main" objectType="CheckBox" fmlaLink="$B57" lockText="1" noThreeD="1"/>
</file>

<file path=xl/ctrlProps/ctrlProp43.xml><?xml version="1.0" encoding="utf-8"?>
<formControlPr xmlns="http://schemas.microsoft.com/office/spreadsheetml/2009/9/main" objectType="CheckBox" fmlaLink="$B59" lockText="1" noThreeD="1"/>
</file>

<file path=xl/ctrlProps/ctrlProp44.xml><?xml version="1.0" encoding="utf-8"?>
<formControlPr xmlns="http://schemas.microsoft.com/office/spreadsheetml/2009/9/main" objectType="CheckBox" fmlaLink="$B61" lockText="1" noThreeD="1"/>
</file>

<file path=xl/ctrlProps/ctrlProp45.xml><?xml version="1.0" encoding="utf-8"?>
<formControlPr xmlns="http://schemas.microsoft.com/office/spreadsheetml/2009/9/main" objectType="CheckBox" fmlaLink="$B60" lockText="1" noThreeD="1"/>
</file>

<file path=xl/ctrlProps/ctrlProp46.xml><?xml version="1.0" encoding="utf-8"?>
<formControlPr xmlns="http://schemas.microsoft.com/office/spreadsheetml/2009/9/main" objectType="CheckBox" fmlaLink="$B63" lockText="1" noThreeD="1"/>
</file>

<file path=xl/ctrlProps/ctrlProp47.xml><?xml version="1.0" encoding="utf-8"?>
<formControlPr xmlns="http://schemas.microsoft.com/office/spreadsheetml/2009/9/main" objectType="CheckBox" fmlaLink="$B64" lockText="1" noThreeD="1"/>
</file>

<file path=xl/ctrlProps/ctrlProp48.xml><?xml version="1.0" encoding="utf-8"?>
<formControlPr xmlns="http://schemas.microsoft.com/office/spreadsheetml/2009/9/main" objectType="CheckBox" fmlaLink="$B83" lockText="1" noThreeD="1"/>
</file>

<file path=xl/ctrlProps/ctrlProp49.xml><?xml version="1.0" encoding="utf-8"?>
<formControlPr xmlns="http://schemas.microsoft.com/office/spreadsheetml/2009/9/main" objectType="CheckBox" fmlaLink="$B82" lockText="1" noThreeD="1"/>
</file>

<file path=xl/ctrlProps/ctrlProp5.xml><?xml version="1.0" encoding="utf-8"?>
<formControlPr xmlns="http://schemas.microsoft.com/office/spreadsheetml/2009/9/main" objectType="CheckBox" fmlaLink="$B8" lockText="1" noThreeD="1"/>
</file>

<file path=xl/ctrlProps/ctrlProp50.xml><?xml version="1.0" encoding="utf-8"?>
<formControlPr xmlns="http://schemas.microsoft.com/office/spreadsheetml/2009/9/main" objectType="CheckBox" fmlaLink="$B85" lockText="1" noThreeD="1"/>
</file>

<file path=xl/ctrlProps/ctrlProp51.xml><?xml version="1.0" encoding="utf-8"?>
<formControlPr xmlns="http://schemas.microsoft.com/office/spreadsheetml/2009/9/main" objectType="CheckBox" fmlaLink="$B84" lockText="1" noThreeD="1"/>
</file>

<file path=xl/ctrlProps/ctrlProp52.xml><?xml version="1.0" encoding="utf-8"?>
<formControlPr xmlns="http://schemas.microsoft.com/office/spreadsheetml/2009/9/main" objectType="CheckBox" fmlaLink="$B87" lockText="1" noThreeD="1"/>
</file>

<file path=xl/ctrlProps/ctrlProp53.xml><?xml version="1.0" encoding="utf-8"?>
<formControlPr xmlns="http://schemas.microsoft.com/office/spreadsheetml/2009/9/main" objectType="CheckBox" fmlaLink="$B86" lockText="1" noThreeD="1"/>
</file>

<file path=xl/ctrlProps/ctrlProp54.xml><?xml version="1.0" encoding="utf-8"?>
<formControlPr xmlns="http://schemas.microsoft.com/office/spreadsheetml/2009/9/main" objectType="CheckBox" fmlaLink="$B91" lockText="1" noThreeD="1"/>
</file>

<file path=xl/ctrlProps/ctrlProp55.xml><?xml version="1.0" encoding="utf-8"?>
<formControlPr xmlns="http://schemas.microsoft.com/office/spreadsheetml/2009/9/main" objectType="CheckBox" fmlaLink="$B90" lockText="1" noThreeD="1"/>
</file>

<file path=xl/ctrlProps/ctrlProp56.xml><?xml version="1.0" encoding="utf-8"?>
<formControlPr xmlns="http://schemas.microsoft.com/office/spreadsheetml/2009/9/main" objectType="CheckBox" fmlaLink="$B93" lockText="1" noThreeD="1"/>
</file>

<file path=xl/ctrlProps/ctrlProp57.xml><?xml version="1.0" encoding="utf-8"?>
<formControlPr xmlns="http://schemas.microsoft.com/office/spreadsheetml/2009/9/main" objectType="CheckBox" fmlaLink="$B92" lockText="1" noThreeD="1"/>
</file>

<file path=xl/ctrlProps/ctrlProp58.xml><?xml version="1.0" encoding="utf-8"?>
<formControlPr xmlns="http://schemas.microsoft.com/office/spreadsheetml/2009/9/main" objectType="CheckBox" fmlaLink="$B95" lockText="1" noThreeD="1"/>
</file>

<file path=xl/ctrlProps/ctrlProp59.xml><?xml version="1.0" encoding="utf-8"?>
<formControlPr xmlns="http://schemas.microsoft.com/office/spreadsheetml/2009/9/main" objectType="CheckBox" fmlaLink="$B94" lockText="1" noThreeD="1"/>
</file>

<file path=xl/ctrlProps/ctrlProp6.xml><?xml version="1.0" encoding="utf-8"?>
<formControlPr xmlns="http://schemas.microsoft.com/office/spreadsheetml/2009/9/main" objectType="CheckBox" fmlaLink="$B7" lockText="1" noThreeD="1"/>
</file>

<file path=xl/ctrlProps/ctrlProp60.xml><?xml version="1.0" encoding="utf-8"?>
<formControlPr xmlns="http://schemas.microsoft.com/office/spreadsheetml/2009/9/main" objectType="CheckBox" fmlaLink="$B97" lockText="1" noThreeD="1"/>
</file>

<file path=xl/ctrlProps/ctrlProp61.xml><?xml version="1.0" encoding="utf-8"?>
<formControlPr xmlns="http://schemas.microsoft.com/office/spreadsheetml/2009/9/main" objectType="CheckBox" fmlaLink="$B101" lockText="1" noThreeD="1"/>
</file>

<file path=xl/ctrlProps/ctrlProp62.xml><?xml version="1.0" encoding="utf-8"?>
<formControlPr xmlns="http://schemas.microsoft.com/office/spreadsheetml/2009/9/main" objectType="CheckBox" fmlaLink="$B103" lockText="1" noThreeD="1"/>
</file>

<file path=xl/ctrlProps/ctrlProp63.xml><?xml version="1.0" encoding="utf-8"?>
<formControlPr xmlns="http://schemas.microsoft.com/office/spreadsheetml/2009/9/main" objectType="CheckBox" fmlaLink="$B102" lockText="1" noThreeD="1"/>
</file>

<file path=xl/ctrlProps/ctrlProp64.xml><?xml version="1.0" encoding="utf-8"?>
<formControlPr xmlns="http://schemas.microsoft.com/office/spreadsheetml/2009/9/main" objectType="CheckBox" fmlaLink="$B107" lockText="1" noThreeD="1"/>
</file>

<file path=xl/ctrlProps/ctrlProp65.xml><?xml version="1.0" encoding="utf-8"?>
<formControlPr xmlns="http://schemas.microsoft.com/office/spreadsheetml/2009/9/main" objectType="CheckBox" fmlaLink="$B106" lockText="1" noThreeD="1"/>
</file>

<file path=xl/ctrlProps/ctrlProp66.xml><?xml version="1.0" encoding="utf-8"?>
<formControlPr xmlns="http://schemas.microsoft.com/office/spreadsheetml/2009/9/main" objectType="CheckBox" fmlaLink="$B109" lockText="1" noThreeD="1"/>
</file>

<file path=xl/ctrlProps/ctrlProp67.xml><?xml version="1.0" encoding="utf-8"?>
<formControlPr xmlns="http://schemas.microsoft.com/office/spreadsheetml/2009/9/main" objectType="CheckBox" fmlaLink="$B108" lockText="1" noThreeD="1"/>
</file>

<file path=xl/ctrlProps/ctrlProp68.xml><?xml version="1.0" encoding="utf-8"?>
<formControlPr xmlns="http://schemas.microsoft.com/office/spreadsheetml/2009/9/main" objectType="CheckBox" fmlaLink="$B111" lockText="1" noThreeD="1"/>
</file>

<file path=xl/ctrlProps/ctrlProp69.xml><?xml version="1.0" encoding="utf-8"?>
<formControlPr xmlns="http://schemas.microsoft.com/office/spreadsheetml/2009/9/main" objectType="CheckBox" fmlaLink="$B112" lockText="1" noThreeD="1"/>
</file>

<file path=xl/ctrlProps/ctrlProp7.xml><?xml version="1.0" encoding="utf-8"?>
<formControlPr xmlns="http://schemas.microsoft.com/office/spreadsheetml/2009/9/main" objectType="CheckBox" fmlaLink="$B10" lockText="1" noThreeD="1"/>
</file>

<file path=xl/ctrlProps/ctrlProp70.xml><?xml version="1.0" encoding="utf-8"?>
<formControlPr xmlns="http://schemas.microsoft.com/office/spreadsheetml/2009/9/main" objectType="CheckBox" fmlaLink="$B22" lockText="1" noThreeD="1"/>
</file>

<file path=xl/ctrlProps/ctrlProp71.xml><?xml version="1.0" encoding="utf-8"?>
<formControlPr xmlns="http://schemas.microsoft.com/office/spreadsheetml/2009/9/main" objectType="CheckBox" fmlaLink="$B34" lockText="1" noThreeD="1"/>
</file>

<file path=xl/ctrlProps/ctrlProp72.xml><?xml version="1.0" encoding="utf-8"?>
<formControlPr xmlns="http://schemas.microsoft.com/office/spreadsheetml/2009/9/main" objectType="CheckBox" fmlaLink="$B32" lockText="1" noThreeD="1"/>
</file>

<file path=xl/ctrlProps/ctrlProp73.xml><?xml version="1.0" encoding="utf-8"?>
<formControlPr xmlns="http://schemas.microsoft.com/office/spreadsheetml/2009/9/main" objectType="CheckBox" fmlaLink="$B33" lockText="1" noThreeD="1"/>
</file>

<file path=xl/ctrlProps/ctrlProp74.xml><?xml version="1.0" encoding="utf-8"?>
<formControlPr xmlns="http://schemas.microsoft.com/office/spreadsheetml/2009/9/main" objectType="CheckBox" fmlaLink="$B11" lockText="1" noThreeD="1"/>
</file>

<file path=xl/ctrlProps/ctrlProp75.xml><?xml version="1.0" encoding="utf-8"?>
<formControlPr xmlns="http://schemas.microsoft.com/office/spreadsheetml/2009/9/main" objectType="CheckBox" fmlaLink="$B23" lockText="1" noThreeD="1"/>
</file>

<file path=xl/ctrlProps/ctrlProp76.xml><?xml version="1.0" encoding="utf-8"?>
<formControlPr xmlns="http://schemas.microsoft.com/office/spreadsheetml/2009/9/main" objectType="CheckBox" fmlaLink="$B88" lockText="1" noThreeD="1"/>
</file>

<file path=xl/ctrlProps/ctrlProp77.xml><?xml version="1.0" encoding="utf-8"?>
<formControlPr xmlns="http://schemas.microsoft.com/office/spreadsheetml/2009/9/main" objectType="CheckBox" fmlaLink="$B13" lockText="1" noThreeD="1"/>
</file>

<file path=xl/ctrlProps/ctrlProp78.xml><?xml version="1.0" encoding="utf-8"?>
<formControlPr xmlns="http://schemas.microsoft.com/office/spreadsheetml/2009/9/main" objectType="CheckBox" fmlaLink="$B14" lockText="1" noThreeD="1"/>
</file>

<file path=xl/ctrlProps/ctrlProp79.xml><?xml version="1.0" encoding="utf-8"?>
<formControlPr xmlns="http://schemas.microsoft.com/office/spreadsheetml/2009/9/main" objectType="CheckBox" fmlaLink="$B78" lockText="1" noThreeD="1"/>
</file>

<file path=xl/ctrlProps/ctrlProp8.xml><?xml version="1.0" encoding="utf-8"?>
<formControlPr xmlns="http://schemas.microsoft.com/office/spreadsheetml/2009/9/main" objectType="CheckBox" fmlaLink="$B9" lockText="1" noThreeD="1"/>
</file>

<file path=xl/ctrlProps/ctrlProp80.xml><?xml version="1.0" encoding="utf-8"?>
<formControlPr xmlns="http://schemas.microsoft.com/office/spreadsheetml/2009/9/main" objectType="CheckBox" fmlaLink="$B79" lockText="1" noThreeD="1"/>
</file>

<file path=xl/ctrlProps/ctrlProp81.xml><?xml version="1.0" encoding="utf-8"?>
<formControlPr xmlns="http://schemas.microsoft.com/office/spreadsheetml/2009/9/main" objectType="CheckBox" fmlaLink="$B99" lockText="1" noThreeD="1"/>
</file>

<file path=xl/ctrlProps/ctrlProp82.xml><?xml version="1.0" encoding="utf-8"?>
<formControlPr xmlns="http://schemas.microsoft.com/office/spreadsheetml/2009/9/main" objectType="CheckBox" fmlaLink="$B75" lockText="1" noThreeD="1"/>
</file>

<file path=xl/ctrlProps/ctrlProp83.xml><?xml version="1.0" encoding="utf-8"?>
<formControlPr xmlns="http://schemas.microsoft.com/office/spreadsheetml/2009/9/main" objectType="CheckBox" fmlaLink="$B76" lockText="1" noThreeD="1"/>
</file>

<file path=xl/ctrlProps/ctrlProp84.xml><?xml version="1.0" encoding="utf-8"?>
<formControlPr xmlns="http://schemas.microsoft.com/office/spreadsheetml/2009/9/main" objectType="CheckBox" fmlaLink="$B40" lockText="1" noThreeD="1"/>
</file>

<file path=xl/ctrlProps/ctrlProp85.xml><?xml version="1.0" encoding="utf-8"?>
<formControlPr xmlns="http://schemas.microsoft.com/office/spreadsheetml/2009/9/main" objectType="CheckBox" fmlaLink="$B62" lockText="1" noThreeD="1"/>
</file>

<file path=xl/ctrlProps/ctrlProp9.xml><?xml version="1.0" encoding="utf-8"?>
<formControlPr xmlns="http://schemas.microsoft.com/office/spreadsheetml/2009/9/main" objectType="CheckBox" fmlaLink="$B7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chart" Target="../charts/chart11.xml"/><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38105</xdr:colOff>
      <xdr:row>0</xdr:row>
      <xdr:rowOff>95250</xdr:rowOff>
    </xdr:from>
    <xdr:to>
      <xdr:col>2</xdr:col>
      <xdr:colOff>840265</xdr:colOff>
      <xdr:row>0</xdr:row>
      <xdr:rowOff>812075</xdr:rowOff>
    </xdr:to>
    <xdr:pic>
      <xdr:nvPicPr>
        <xdr:cNvPr id="4" name="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5" y="95250"/>
          <a:ext cx="2888135"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609600</xdr:colOff>
      <xdr:row>3</xdr:row>
      <xdr:rowOff>209551</xdr:rowOff>
    </xdr:from>
    <xdr:to>
      <xdr:col>4</xdr:col>
      <xdr:colOff>2504625</xdr:colOff>
      <xdr:row>4</xdr:row>
      <xdr:rowOff>409575</xdr:rowOff>
    </xdr:to>
    <xdr:graphicFrame macro="">
      <xdr:nvGraphicFramePr>
        <xdr:cNvPr id="4" name="Graphique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261507</xdr:colOff>
      <xdr:row>5</xdr:row>
      <xdr:rowOff>45315</xdr:rowOff>
    </xdr:from>
    <xdr:to>
      <xdr:col>11</xdr:col>
      <xdr:colOff>678730</xdr:colOff>
      <xdr:row>11</xdr:row>
      <xdr:rowOff>68559</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53340</xdr:colOff>
          <xdr:row>62</xdr:row>
          <xdr:rowOff>30480</xdr:rowOff>
        </xdr:from>
        <xdr:to>
          <xdr:col>4</xdr:col>
          <xdr:colOff>281940</xdr:colOff>
          <xdr:row>62</xdr:row>
          <xdr:rowOff>220980</xdr:rowOff>
        </xdr:to>
        <xdr:sp macro="" textlink="">
          <xdr:nvSpPr>
            <xdr:cNvPr id="2050" name="Case à cocher N2SO"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131041</xdr:colOff>
      <xdr:row>22</xdr:row>
      <xdr:rowOff>25977</xdr:rowOff>
    </xdr:from>
    <xdr:to>
      <xdr:col>12</xdr:col>
      <xdr:colOff>11691</xdr:colOff>
      <xdr:row>26</xdr:row>
      <xdr:rowOff>12571</xdr:rowOff>
    </xdr:to>
    <xdr:graphicFrame macro="">
      <xdr:nvGraphicFramePr>
        <xdr:cNvPr id="7" name="Graphique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600075</xdr:colOff>
      <xdr:row>63</xdr:row>
      <xdr:rowOff>0</xdr:rowOff>
    </xdr:from>
    <xdr:to>
      <xdr:col>4</xdr:col>
      <xdr:colOff>2504625</xdr:colOff>
      <xdr:row>63</xdr:row>
      <xdr:rowOff>419099</xdr:rowOff>
    </xdr:to>
    <xdr:graphicFrame macro="">
      <xdr:nvGraphicFramePr>
        <xdr:cNvPr id="8" name="Graphique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193963</xdr:colOff>
      <xdr:row>64</xdr:row>
      <xdr:rowOff>111991</xdr:rowOff>
    </xdr:from>
    <xdr:to>
      <xdr:col>12</xdr:col>
      <xdr:colOff>189779</xdr:colOff>
      <xdr:row>67</xdr:row>
      <xdr:rowOff>416231</xdr:rowOff>
    </xdr:to>
    <xdr:graphicFrame macro="">
      <xdr:nvGraphicFramePr>
        <xdr:cNvPr id="6" name="Graphique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1857375</xdr:colOff>
      <xdr:row>0</xdr:row>
      <xdr:rowOff>9525</xdr:rowOff>
    </xdr:from>
    <xdr:to>
      <xdr:col>4</xdr:col>
      <xdr:colOff>739775</xdr:colOff>
      <xdr:row>2</xdr:row>
      <xdr:rowOff>180975</xdr:rowOff>
    </xdr:to>
    <xdr:graphicFrame macro="">
      <xdr:nvGraphicFramePr>
        <xdr:cNvPr id="10" name="Graphique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561975</xdr:colOff>
      <xdr:row>21</xdr:row>
      <xdr:rowOff>0</xdr:rowOff>
    </xdr:from>
    <xdr:to>
      <xdr:col>4</xdr:col>
      <xdr:colOff>2504625</xdr:colOff>
      <xdr:row>21</xdr:row>
      <xdr:rowOff>419099</xdr:rowOff>
    </xdr:to>
    <xdr:graphicFrame macro="">
      <xdr:nvGraphicFramePr>
        <xdr:cNvPr id="9" name="Graphique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0</xdr:col>
      <xdr:colOff>38100</xdr:colOff>
      <xdr:row>0</xdr:row>
      <xdr:rowOff>209550</xdr:rowOff>
    </xdr:from>
    <xdr:to>
      <xdr:col>1</xdr:col>
      <xdr:colOff>771280</xdr:colOff>
      <xdr:row>2</xdr:row>
      <xdr:rowOff>6600</xdr:rowOff>
    </xdr:to>
    <xdr:pic>
      <xdr:nvPicPr>
        <xdr:cNvPr id="11" name="Logo">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1616" t="22147" r="11898" b="21521"/>
        <a:stretch/>
      </xdr:blipFill>
      <xdr:spPr>
        <a:xfrm>
          <a:off x="38100" y="209550"/>
          <a:ext cx="1352305" cy="54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243840</xdr:colOff>
          <xdr:row>65</xdr:row>
          <xdr:rowOff>38100</xdr:rowOff>
        </xdr:from>
        <xdr:to>
          <xdr:col>1</xdr:col>
          <xdr:colOff>472440</xdr:colOff>
          <xdr:row>65</xdr:row>
          <xdr:rowOff>228600</xdr:rowOff>
        </xdr:to>
        <xdr:sp macro="" textlink="">
          <xdr:nvSpPr>
            <xdr:cNvPr id="4101" name="Case à cocher N2SO"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22860</xdr:rowOff>
        </xdr:from>
        <xdr:to>
          <xdr:col>1</xdr:col>
          <xdr:colOff>480060</xdr:colOff>
          <xdr:row>9</xdr:row>
          <xdr:rowOff>175260</xdr:rowOff>
        </xdr:to>
        <xdr:sp macro="" textlink="">
          <xdr:nvSpPr>
            <xdr:cNvPr id="4111" name="Case à cocher N106"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8</xdr:row>
          <xdr:rowOff>22860</xdr:rowOff>
        </xdr:from>
        <xdr:to>
          <xdr:col>1</xdr:col>
          <xdr:colOff>480060</xdr:colOff>
          <xdr:row>8</xdr:row>
          <xdr:rowOff>175260</xdr:rowOff>
        </xdr:to>
        <xdr:sp macro="" textlink="">
          <xdr:nvSpPr>
            <xdr:cNvPr id="4112" name="Case à cocher N105"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xdr:row>
          <xdr:rowOff>30480</xdr:rowOff>
        </xdr:from>
        <xdr:to>
          <xdr:col>1</xdr:col>
          <xdr:colOff>480060</xdr:colOff>
          <xdr:row>7</xdr:row>
          <xdr:rowOff>182880</xdr:rowOff>
        </xdr:to>
        <xdr:sp macro="" textlink="">
          <xdr:nvSpPr>
            <xdr:cNvPr id="4109" name="Case à cocher N104"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xdr:row>
          <xdr:rowOff>30480</xdr:rowOff>
        </xdr:from>
        <xdr:to>
          <xdr:col>1</xdr:col>
          <xdr:colOff>480060</xdr:colOff>
          <xdr:row>6</xdr:row>
          <xdr:rowOff>182880</xdr:rowOff>
        </xdr:to>
        <xdr:sp macro="" textlink="">
          <xdr:nvSpPr>
            <xdr:cNvPr id="4110" name="Case à cocher N103"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xdr:row>
          <xdr:rowOff>30480</xdr:rowOff>
        </xdr:from>
        <xdr:to>
          <xdr:col>1</xdr:col>
          <xdr:colOff>480060</xdr:colOff>
          <xdr:row>5</xdr:row>
          <xdr:rowOff>182880</xdr:rowOff>
        </xdr:to>
        <xdr:sp macro="" textlink="">
          <xdr:nvSpPr>
            <xdr:cNvPr id="4107" name="Case à cocher N102"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xdr:row>
          <xdr:rowOff>22860</xdr:rowOff>
        </xdr:from>
        <xdr:to>
          <xdr:col>1</xdr:col>
          <xdr:colOff>480060</xdr:colOff>
          <xdr:row>4</xdr:row>
          <xdr:rowOff>175260</xdr:rowOff>
        </xdr:to>
        <xdr:sp macro="" textlink="">
          <xdr:nvSpPr>
            <xdr:cNvPr id="4108" name="Case à cocher N101"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69</xdr:row>
          <xdr:rowOff>30480</xdr:rowOff>
        </xdr:from>
        <xdr:to>
          <xdr:col>1</xdr:col>
          <xdr:colOff>480060</xdr:colOff>
          <xdr:row>69</xdr:row>
          <xdr:rowOff>182880</xdr:rowOff>
        </xdr:to>
        <xdr:sp macro="" textlink="">
          <xdr:nvSpPr>
            <xdr:cNvPr id="4114" name="Case à cocher N202"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68</xdr:row>
          <xdr:rowOff>30480</xdr:rowOff>
        </xdr:from>
        <xdr:to>
          <xdr:col>1</xdr:col>
          <xdr:colOff>480060</xdr:colOff>
          <xdr:row>68</xdr:row>
          <xdr:rowOff>182880</xdr:rowOff>
        </xdr:to>
        <xdr:sp macro="" textlink="">
          <xdr:nvSpPr>
            <xdr:cNvPr id="4115" name="Case à cocher N201"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71</xdr:row>
          <xdr:rowOff>15240</xdr:rowOff>
        </xdr:from>
        <xdr:to>
          <xdr:col>1</xdr:col>
          <xdr:colOff>480060</xdr:colOff>
          <xdr:row>71</xdr:row>
          <xdr:rowOff>167640</xdr:rowOff>
        </xdr:to>
        <xdr:sp macro="" textlink="">
          <xdr:nvSpPr>
            <xdr:cNvPr id="4116" name="Case à cocher N204"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70</xdr:row>
          <xdr:rowOff>22860</xdr:rowOff>
        </xdr:from>
        <xdr:to>
          <xdr:col>1</xdr:col>
          <xdr:colOff>480060</xdr:colOff>
          <xdr:row>70</xdr:row>
          <xdr:rowOff>175260</xdr:rowOff>
        </xdr:to>
        <xdr:sp macro="" textlink="">
          <xdr:nvSpPr>
            <xdr:cNvPr id="4117" name="Case à cocher N203"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73</xdr:row>
          <xdr:rowOff>22860</xdr:rowOff>
        </xdr:from>
        <xdr:to>
          <xdr:col>1</xdr:col>
          <xdr:colOff>480060</xdr:colOff>
          <xdr:row>73</xdr:row>
          <xdr:rowOff>175260</xdr:rowOff>
        </xdr:to>
        <xdr:sp macro="" textlink="">
          <xdr:nvSpPr>
            <xdr:cNvPr id="4118" name="Case à cocher N206"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72</xdr:row>
          <xdr:rowOff>15240</xdr:rowOff>
        </xdr:from>
        <xdr:to>
          <xdr:col>1</xdr:col>
          <xdr:colOff>480060</xdr:colOff>
          <xdr:row>72</xdr:row>
          <xdr:rowOff>167640</xdr:rowOff>
        </xdr:to>
        <xdr:sp macro="" textlink="">
          <xdr:nvSpPr>
            <xdr:cNvPr id="4119" name="Case à cocher N205"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138112</xdr:colOff>
      <xdr:row>2</xdr:row>
      <xdr:rowOff>485774</xdr:rowOff>
    </xdr:from>
    <xdr:to>
      <xdr:col>7</xdr:col>
      <xdr:colOff>328612</xdr:colOff>
      <xdr:row>15</xdr:row>
      <xdr:rowOff>129224</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266700</xdr:colOff>
          <xdr:row>17</xdr:row>
          <xdr:rowOff>30480</xdr:rowOff>
        </xdr:from>
        <xdr:to>
          <xdr:col>1</xdr:col>
          <xdr:colOff>480060</xdr:colOff>
          <xdr:row>17</xdr:row>
          <xdr:rowOff>182880</xdr:rowOff>
        </xdr:to>
        <xdr:sp macro="" textlink="">
          <xdr:nvSpPr>
            <xdr:cNvPr id="4120" name="Case à cocher N102"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22860</xdr:rowOff>
        </xdr:from>
        <xdr:to>
          <xdr:col>1</xdr:col>
          <xdr:colOff>480060</xdr:colOff>
          <xdr:row>16</xdr:row>
          <xdr:rowOff>175260</xdr:rowOff>
        </xdr:to>
        <xdr:sp macro="" textlink="">
          <xdr:nvSpPr>
            <xdr:cNvPr id="4121" name="Case à cocher N101"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30480</xdr:rowOff>
        </xdr:from>
        <xdr:to>
          <xdr:col>1</xdr:col>
          <xdr:colOff>480060</xdr:colOff>
          <xdr:row>19</xdr:row>
          <xdr:rowOff>182880</xdr:rowOff>
        </xdr:to>
        <xdr:sp macro="" textlink="">
          <xdr:nvSpPr>
            <xdr:cNvPr id="4122" name="Case à cocher N104"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30480</xdr:rowOff>
        </xdr:from>
        <xdr:to>
          <xdr:col>1</xdr:col>
          <xdr:colOff>480060</xdr:colOff>
          <xdr:row>18</xdr:row>
          <xdr:rowOff>182880</xdr:rowOff>
        </xdr:to>
        <xdr:sp macro="" textlink="">
          <xdr:nvSpPr>
            <xdr:cNvPr id="4123" name="Case à cocher N103"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22860</xdr:rowOff>
        </xdr:from>
        <xdr:to>
          <xdr:col>1</xdr:col>
          <xdr:colOff>480060</xdr:colOff>
          <xdr:row>21</xdr:row>
          <xdr:rowOff>175260</xdr:rowOff>
        </xdr:to>
        <xdr:sp macro="" textlink="">
          <xdr:nvSpPr>
            <xdr:cNvPr id="4124" name="Case à cocher N106"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22860</xdr:rowOff>
        </xdr:from>
        <xdr:to>
          <xdr:col>1</xdr:col>
          <xdr:colOff>480060</xdr:colOff>
          <xdr:row>20</xdr:row>
          <xdr:rowOff>175260</xdr:rowOff>
        </xdr:to>
        <xdr:sp macro="" textlink="">
          <xdr:nvSpPr>
            <xdr:cNvPr id="4125" name="Case à cocher N105"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30480</xdr:rowOff>
        </xdr:from>
        <xdr:to>
          <xdr:col>1</xdr:col>
          <xdr:colOff>480060</xdr:colOff>
          <xdr:row>25</xdr:row>
          <xdr:rowOff>182880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24</xdr:row>
          <xdr:rowOff>22860</xdr:rowOff>
        </xdr:from>
        <xdr:to>
          <xdr:col>1</xdr:col>
          <xdr:colOff>480060</xdr:colOff>
          <xdr:row>24</xdr:row>
          <xdr:rowOff>175260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27</xdr:row>
          <xdr:rowOff>30480</xdr:rowOff>
        </xdr:from>
        <xdr:to>
          <xdr:col>1</xdr:col>
          <xdr:colOff>480060</xdr:colOff>
          <xdr:row>27</xdr:row>
          <xdr:rowOff>182880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26</xdr:row>
          <xdr:rowOff>30480</xdr:rowOff>
        </xdr:from>
        <xdr:to>
          <xdr:col>1</xdr:col>
          <xdr:colOff>480060</xdr:colOff>
          <xdr:row>26</xdr:row>
          <xdr:rowOff>182880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22860</xdr:rowOff>
        </xdr:from>
        <xdr:to>
          <xdr:col>1</xdr:col>
          <xdr:colOff>480060</xdr:colOff>
          <xdr:row>29</xdr:row>
          <xdr:rowOff>175260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28</xdr:row>
          <xdr:rowOff>22860</xdr:rowOff>
        </xdr:from>
        <xdr:to>
          <xdr:col>1</xdr:col>
          <xdr:colOff>480060</xdr:colOff>
          <xdr:row>28</xdr:row>
          <xdr:rowOff>175260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33</xdr:row>
          <xdr:rowOff>68580</xdr:rowOff>
        </xdr:from>
        <xdr:to>
          <xdr:col>1</xdr:col>
          <xdr:colOff>480060</xdr:colOff>
          <xdr:row>33</xdr:row>
          <xdr:rowOff>220980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15240</xdr:rowOff>
        </xdr:from>
        <xdr:to>
          <xdr:col>1</xdr:col>
          <xdr:colOff>480060</xdr:colOff>
          <xdr:row>12</xdr:row>
          <xdr:rowOff>167640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53340</xdr:rowOff>
        </xdr:from>
        <xdr:to>
          <xdr:col>1</xdr:col>
          <xdr:colOff>480060</xdr:colOff>
          <xdr:row>10</xdr:row>
          <xdr:rowOff>205740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30480</xdr:rowOff>
        </xdr:from>
        <xdr:to>
          <xdr:col>1</xdr:col>
          <xdr:colOff>480060</xdr:colOff>
          <xdr:row>13</xdr:row>
          <xdr:rowOff>182880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30480</xdr:rowOff>
        </xdr:from>
        <xdr:to>
          <xdr:col>1</xdr:col>
          <xdr:colOff>480060</xdr:colOff>
          <xdr:row>36</xdr:row>
          <xdr:rowOff>182880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38</xdr:row>
          <xdr:rowOff>22860</xdr:rowOff>
        </xdr:from>
        <xdr:to>
          <xdr:col>1</xdr:col>
          <xdr:colOff>480060</xdr:colOff>
          <xdr:row>38</xdr:row>
          <xdr:rowOff>175260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37</xdr:row>
          <xdr:rowOff>22860</xdr:rowOff>
        </xdr:from>
        <xdr:to>
          <xdr:col>1</xdr:col>
          <xdr:colOff>480060</xdr:colOff>
          <xdr:row>37</xdr:row>
          <xdr:rowOff>175260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40</xdr:row>
          <xdr:rowOff>30480</xdr:rowOff>
        </xdr:from>
        <xdr:to>
          <xdr:col>1</xdr:col>
          <xdr:colOff>480060</xdr:colOff>
          <xdr:row>40</xdr:row>
          <xdr:rowOff>182880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43</xdr:row>
          <xdr:rowOff>30480</xdr:rowOff>
        </xdr:from>
        <xdr:to>
          <xdr:col>1</xdr:col>
          <xdr:colOff>480060</xdr:colOff>
          <xdr:row>43</xdr:row>
          <xdr:rowOff>182880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42</xdr:row>
          <xdr:rowOff>22860</xdr:rowOff>
        </xdr:from>
        <xdr:to>
          <xdr:col>1</xdr:col>
          <xdr:colOff>480060</xdr:colOff>
          <xdr:row>42</xdr:row>
          <xdr:rowOff>175260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45</xdr:row>
          <xdr:rowOff>30480</xdr:rowOff>
        </xdr:from>
        <xdr:to>
          <xdr:col>1</xdr:col>
          <xdr:colOff>480060</xdr:colOff>
          <xdr:row>45</xdr:row>
          <xdr:rowOff>182880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44</xdr:row>
          <xdr:rowOff>30480</xdr:rowOff>
        </xdr:from>
        <xdr:to>
          <xdr:col>1</xdr:col>
          <xdr:colOff>480060</xdr:colOff>
          <xdr:row>44</xdr:row>
          <xdr:rowOff>182880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48</xdr:row>
          <xdr:rowOff>30480</xdr:rowOff>
        </xdr:from>
        <xdr:to>
          <xdr:col>1</xdr:col>
          <xdr:colOff>480060</xdr:colOff>
          <xdr:row>48</xdr:row>
          <xdr:rowOff>182880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47</xdr:row>
          <xdr:rowOff>22860</xdr:rowOff>
        </xdr:from>
        <xdr:to>
          <xdr:col>1</xdr:col>
          <xdr:colOff>480060</xdr:colOff>
          <xdr:row>47</xdr:row>
          <xdr:rowOff>175260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50</xdr:row>
          <xdr:rowOff>30480</xdr:rowOff>
        </xdr:from>
        <xdr:to>
          <xdr:col>1</xdr:col>
          <xdr:colOff>480060</xdr:colOff>
          <xdr:row>50</xdr:row>
          <xdr:rowOff>182880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49</xdr:row>
          <xdr:rowOff>30480</xdr:rowOff>
        </xdr:from>
        <xdr:to>
          <xdr:col>1</xdr:col>
          <xdr:colOff>480060</xdr:colOff>
          <xdr:row>49</xdr:row>
          <xdr:rowOff>182880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22860</xdr:rowOff>
        </xdr:from>
        <xdr:to>
          <xdr:col>1</xdr:col>
          <xdr:colOff>480060</xdr:colOff>
          <xdr:row>51</xdr:row>
          <xdr:rowOff>175260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54</xdr:row>
          <xdr:rowOff>30480</xdr:rowOff>
        </xdr:from>
        <xdr:to>
          <xdr:col>1</xdr:col>
          <xdr:colOff>472440</xdr:colOff>
          <xdr:row>54</xdr:row>
          <xdr:rowOff>182880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53</xdr:row>
          <xdr:rowOff>22860</xdr:rowOff>
        </xdr:from>
        <xdr:to>
          <xdr:col>1</xdr:col>
          <xdr:colOff>472440</xdr:colOff>
          <xdr:row>53</xdr:row>
          <xdr:rowOff>175260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57</xdr:row>
          <xdr:rowOff>30480</xdr:rowOff>
        </xdr:from>
        <xdr:to>
          <xdr:col>1</xdr:col>
          <xdr:colOff>480060</xdr:colOff>
          <xdr:row>57</xdr:row>
          <xdr:rowOff>182880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56</xdr:row>
          <xdr:rowOff>22860</xdr:rowOff>
        </xdr:from>
        <xdr:to>
          <xdr:col>1</xdr:col>
          <xdr:colOff>480060</xdr:colOff>
          <xdr:row>56</xdr:row>
          <xdr:rowOff>175260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58</xdr:row>
          <xdr:rowOff>30480</xdr:rowOff>
        </xdr:from>
        <xdr:to>
          <xdr:col>1</xdr:col>
          <xdr:colOff>480060</xdr:colOff>
          <xdr:row>58</xdr:row>
          <xdr:rowOff>182880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60</xdr:row>
          <xdr:rowOff>53340</xdr:rowOff>
        </xdr:from>
        <xdr:to>
          <xdr:col>1</xdr:col>
          <xdr:colOff>480060</xdr:colOff>
          <xdr:row>60</xdr:row>
          <xdr:rowOff>205740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59</xdr:row>
          <xdr:rowOff>22860</xdr:rowOff>
        </xdr:from>
        <xdr:to>
          <xdr:col>1</xdr:col>
          <xdr:colOff>480060</xdr:colOff>
          <xdr:row>59</xdr:row>
          <xdr:rowOff>175260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62</xdr:row>
          <xdr:rowOff>30480</xdr:rowOff>
        </xdr:from>
        <xdr:to>
          <xdr:col>1</xdr:col>
          <xdr:colOff>480060</xdr:colOff>
          <xdr:row>62</xdr:row>
          <xdr:rowOff>182880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63</xdr:row>
          <xdr:rowOff>30480</xdr:rowOff>
        </xdr:from>
        <xdr:to>
          <xdr:col>1</xdr:col>
          <xdr:colOff>480060</xdr:colOff>
          <xdr:row>63</xdr:row>
          <xdr:rowOff>182880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3800475</xdr:colOff>
      <xdr:row>66</xdr:row>
      <xdr:rowOff>57150</xdr:rowOff>
    </xdr:from>
    <xdr:to>
      <xdr:col>1</xdr:col>
      <xdr:colOff>200025</xdr:colOff>
      <xdr:row>66</xdr:row>
      <xdr:rowOff>523876</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259080</xdr:colOff>
          <xdr:row>82</xdr:row>
          <xdr:rowOff>22860</xdr:rowOff>
        </xdr:from>
        <xdr:to>
          <xdr:col>1</xdr:col>
          <xdr:colOff>472440</xdr:colOff>
          <xdr:row>82</xdr:row>
          <xdr:rowOff>175260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81</xdr:row>
          <xdr:rowOff>22860</xdr:rowOff>
        </xdr:from>
        <xdr:to>
          <xdr:col>1</xdr:col>
          <xdr:colOff>472440</xdr:colOff>
          <xdr:row>81</xdr:row>
          <xdr:rowOff>175260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84</xdr:row>
          <xdr:rowOff>22860</xdr:rowOff>
        </xdr:from>
        <xdr:to>
          <xdr:col>1</xdr:col>
          <xdr:colOff>472440</xdr:colOff>
          <xdr:row>84</xdr:row>
          <xdr:rowOff>175260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83</xdr:row>
          <xdr:rowOff>15240</xdr:rowOff>
        </xdr:from>
        <xdr:to>
          <xdr:col>1</xdr:col>
          <xdr:colOff>472440</xdr:colOff>
          <xdr:row>83</xdr:row>
          <xdr:rowOff>167640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86</xdr:row>
          <xdr:rowOff>15240</xdr:rowOff>
        </xdr:from>
        <xdr:to>
          <xdr:col>1</xdr:col>
          <xdr:colOff>472440</xdr:colOff>
          <xdr:row>86</xdr:row>
          <xdr:rowOff>167640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85</xdr:row>
          <xdr:rowOff>22860</xdr:rowOff>
        </xdr:from>
        <xdr:to>
          <xdr:col>1</xdr:col>
          <xdr:colOff>472440</xdr:colOff>
          <xdr:row>85</xdr:row>
          <xdr:rowOff>175260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90</xdr:row>
          <xdr:rowOff>30480</xdr:rowOff>
        </xdr:from>
        <xdr:to>
          <xdr:col>1</xdr:col>
          <xdr:colOff>472440</xdr:colOff>
          <xdr:row>90</xdr:row>
          <xdr:rowOff>182880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89</xdr:row>
          <xdr:rowOff>30480</xdr:rowOff>
        </xdr:from>
        <xdr:to>
          <xdr:col>1</xdr:col>
          <xdr:colOff>472440</xdr:colOff>
          <xdr:row>89</xdr:row>
          <xdr:rowOff>182880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92</xdr:row>
          <xdr:rowOff>22860</xdr:rowOff>
        </xdr:from>
        <xdr:to>
          <xdr:col>1</xdr:col>
          <xdr:colOff>472440</xdr:colOff>
          <xdr:row>92</xdr:row>
          <xdr:rowOff>175260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91</xdr:row>
          <xdr:rowOff>30480</xdr:rowOff>
        </xdr:from>
        <xdr:to>
          <xdr:col>1</xdr:col>
          <xdr:colOff>472440</xdr:colOff>
          <xdr:row>91</xdr:row>
          <xdr:rowOff>182880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94</xdr:row>
          <xdr:rowOff>22860</xdr:rowOff>
        </xdr:from>
        <xdr:to>
          <xdr:col>1</xdr:col>
          <xdr:colOff>472440</xdr:colOff>
          <xdr:row>94</xdr:row>
          <xdr:rowOff>175260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93</xdr:row>
          <xdr:rowOff>22860</xdr:rowOff>
        </xdr:from>
        <xdr:to>
          <xdr:col>1</xdr:col>
          <xdr:colOff>472440</xdr:colOff>
          <xdr:row>93</xdr:row>
          <xdr:rowOff>175260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96</xdr:row>
          <xdr:rowOff>30480</xdr:rowOff>
        </xdr:from>
        <xdr:to>
          <xdr:col>1</xdr:col>
          <xdr:colOff>472440</xdr:colOff>
          <xdr:row>96</xdr:row>
          <xdr:rowOff>182880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98</xdr:row>
          <xdr:rowOff>22860</xdr:rowOff>
        </xdr:from>
        <xdr:to>
          <xdr:col>1</xdr:col>
          <xdr:colOff>472440</xdr:colOff>
          <xdr:row>98</xdr:row>
          <xdr:rowOff>175260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100</xdr:row>
          <xdr:rowOff>30480</xdr:rowOff>
        </xdr:from>
        <xdr:to>
          <xdr:col>1</xdr:col>
          <xdr:colOff>472440</xdr:colOff>
          <xdr:row>100</xdr:row>
          <xdr:rowOff>182880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2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102</xdr:row>
          <xdr:rowOff>30480</xdr:rowOff>
        </xdr:from>
        <xdr:to>
          <xdr:col>1</xdr:col>
          <xdr:colOff>472440</xdr:colOff>
          <xdr:row>102</xdr:row>
          <xdr:rowOff>182880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2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101</xdr:row>
          <xdr:rowOff>30480</xdr:rowOff>
        </xdr:from>
        <xdr:to>
          <xdr:col>1</xdr:col>
          <xdr:colOff>472440</xdr:colOff>
          <xdr:row>101</xdr:row>
          <xdr:rowOff>182880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2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106</xdr:row>
          <xdr:rowOff>22860</xdr:rowOff>
        </xdr:from>
        <xdr:to>
          <xdr:col>1</xdr:col>
          <xdr:colOff>472440</xdr:colOff>
          <xdr:row>106</xdr:row>
          <xdr:rowOff>175260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2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105</xdr:row>
          <xdr:rowOff>22860</xdr:rowOff>
        </xdr:from>
        <xdr:to>
          <xdr:col>1</xdr:col>
          <xdr:colOff>472440</xdr:colOff>
          <xdr:row>105</xdr:row>
          <xdr:rowOff>175260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2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108</xdr:row>
          <xdr:rowOff>22860</xdr:rowOff>
        </xdr:from>
        <xdr:to>
          <xdr:col>1</xdr:col>
          <xdr:colOff>472440</xdr:colOff>
          <xdr:row>108</xdr:row>
          <xdr:rowOff>175260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2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107</xdr:row>
          <xdr:rowOff>22860</xdr:rowOff>
        </xdr:from>
        <xdr:to>
          <xdr:col>1</xdr:col>
          <xdr:colOff>472440</xdr:colOff>
          <xdr:row>107</xdr:row>
          <xdr:rowOff>175260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2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110</xdr:row>
          <xdr:rowOff>53340</xdr:rowOff>
        </xdr:from>
        <xdr:to>
          <xdr:col>1</xdr:col>
          <xdr:colOff>472440</xdr:colOff>
          <xdr:row>110</xdr:row>
          <xdr:rowOff>205740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2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111</xdr:row>
          <xdr:rowOff>68580</xdr:rowOff>
        </xdr:from>
        <xdr:to>
          <xdr:col>1</xdr:col>
          <xdr:colOff>472440</xdr:colOff>
          <xdr:row>111</xdr:row>
          <xdr:rowOff>220980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2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95250</xdr:colOff>
      <xdr:row>67</xdr:row>
      <xdr:rowOff>0</xdr:rowOff>
    </xdr:from>
    <xdr:to>
      <xdr:col>7</xdr:col>
      <xdr:colOff>285750</xdr:colOff>
      <xdr:row>79</xdr:row>
      <xdr:rowOff>47310</xdr:rowOff>
    </xdr:to>
    <xdr:graphicFrame macro="">
      <xdr:nvGraphicFramePr>
        <xdr:cNvPr id="5" name="Graphique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266700</xdr:colOff>
          <xdr:row>22</xdr:row>
          <xdr:rowOff>22860</xdr:rowOff>
        </xdr:from>
        <xdr:to>
          <xdr:col>1</xdr:col>
          <xdr:colOff>480060</xdr:colOff>
          <xdr:row>22</xdr:row>
          <xdr:rowOff>175260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2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31</xdr:row>
          <xdr:rowOff>38100</xdr:rowOff>
        </xdr:from>
        <xdr:to>
          <xdr:col>1</xdr:col>
          <xdr:colOff>480060</xdr:colOff>
          <xdr:row>31</xdr:row>
          <xdr:rowOff>175260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2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32</xdr:row>
          <xdr:rowOff>38100</xdr:rowOff>
        </xdr:from>
        <xdr:to>
          <xdr:col>1</xdr:col>
          <xdr:colOff>480060</xdr:colOff>
          <xdr:row>32</xdr:row>
          <xdr:rowOff>175260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2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87</xdr:row>
          <xdr:rowOff>22860</xdr:rowOff>
        </xdr:from>
        <xdr:to>
          <xdr:col>1</xdr:col>
          <xdr:colOff>472440</xdr:colOff>
          <xdr:row>87</xdr:row>
          <xdr:rowOff>175260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2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77</xdr:row>
          <xdr:rowOff>15240</xdr:rowOff>
        </xdr:from>
        <xdr:to>
          <xdr:col>1</xdr:col>
          <xdr:colOff>480060</xdr:colOff>
          <xdr:row>77</xdr:row>
          <xdr:rowOff>167640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2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78</xdr:row>
          <xdr:rowOff>30480</xdr:rowOff>
        </xdr:from>
        <xdr:to>
          <xdr:col>1</xdr:col>
          <xdr:colOff>480060</xdr:colOff>
          <xdr:row>78</xdr:row>
          <xdr:rowOff>182880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2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74</xdr:row>
          <xdr:rowOff>53340</xdr:rowOff>
        </xdr:from>
        <xdr:to>
          <xdr:col>1</xdr:col>
          <xdr:colOff>480060</xdr:colOff>
          <xdr:row>74</xdr:row>
          <xdr:rowOff>205740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2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75</xdr:row>
          <xdr:rowOff>30480</xdr:rowOff>
        </xdr:from>
        <xdr:to>
          <xdr:col>1</xdr:col>
          <xdr:colOff>480060</xdr:colOff>
          <xdr:row>75</xdr:row>
          <xdr:rowOff>182880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2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39</xdr:row>
          <xdr:rowOff>30480</xdr:rowOff>
        </xdr:from>
        <xdr:to>
          <xdr:col>1</xdr:col>
          <xdr:colOff>480060</xdr:colOff>
          <xdr:row>39</xdr:row>
          <xdr:rowOff>182880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2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61</xdr:row>
          <xdr:rowOff>30480</xdr:rowOff>
        </xdr:from>
        <xdr:to>
          <xdr:col>1</xdr:col>
          <xdr:colOff>480060</xdr:colOff>
          <xdr:row>61</xdr:row>
          <xdr:rowOff>182880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2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85725</xdr:rowOff>
    </xdr:from>
    <xdr:to>
      <xdr:col>0</xdr:col>
      <xdr:colOff>1352305</xdr:colOff>
      <xdr:row>0</xdr:row>
      <xdr:rowOff>625725</xdr:rowOff>
    </xdr:to>
    <xdr:pic>
      <xdr:nvPicPr>
        <xdr:cNvPr id="6" name="Logo">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1616" t="22147" r="11898" b="21521"/>
        <a:stretch/>
      </xdr:blipFill>
      <xdr:spPr>
        <a:xfrm>
          <a:off x="0" y="85725"/>
          <a:ext cx="1352305" cy="540000"/>
        </a:xfrm>
        <a:prstGeom prst="rect">
          <a:avLst/>
        </a:prstGeom>
      </xdr:spPr>
    </xdr:pic>
    <xdr:clientData/>
  </xdr:twoCellAnchor>
  <xdr:twoCellAnchor editAs="oneCell">
    <xdr:from>
      <xdr:col>0</xdr:col>
      <xdr:colOff>3829050</xdr:colOff>
      <xdr:row>2</xdr:row>
      <xdr:rowOff>47625</xdr:rowOff>
    </xdr:from>
    <xdr:to>
      <xdr:col>1</xdr:col>
      <xdr:colOff>228600</xdr:colOff>
      <xdr:row>2</xdr:row>
      <xdr:rowOff>514349</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66676</xdr:colOff>
      <xdr:row>0</xdr:row>
      <xdr:rowOff>4</xdr:rowOff>
    </xdr:from>
    <xdr:to>
      <xdr:col>0</xdr:col>
      <xdr:colOff>1418976</xdr:colOff>
      <xdr:row>0</xdr:row>
      <xdr:rowOff>540004</xdr:rowOff>
    </xdr:to>
    <xdr:pic>
      <xdr:nvPicPr>
        <xdr:cNvPr id="3" name="Logo">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616" t="22147" r="11898" b="21521"/>
        <a:stretch/>
      </xdr:blipFill>
      <xdr:spPr>
        <a:xfrm>
          <a:off x="66676" y="4"/>
          <a:ext cx="1352300" cy="540000"/>
        </a:xfrm>
        <a:prstGeom prst="rect">
          <a:avLst/>
        </a:prstGeom>
      </xdr:spPr>
    </xdr:pic>
    <xdr:clientData/>
  </xdr:twoCellAnchor>
</xdr:wsDr>
</file>

<file path=xl/theme/theme1.xml><?xml version="1.0" encoding="utf-8"?>
<a:theme xmlns:a="http://schemas.openxmlformats.org/drawingml/2006/main" name="Thème Office">
  <a:themeElements>
    <a:clrScheme name="ASNR XL_Couleurs">
      <a:dk1>
        <a:sysClr val="windowText" lastClr="000000"/>
      </a:dk1>
      <a:lt1>
        <a:sysClr val="window" lastClr="FFFFFF"/>
      </a:lt1>
      <a:dk2>
        <a:srgbClr val="0A0096"/>
      </a:dk2>
      <a:lt2>
        <a:srgbClr val="EAF7FD"/>
      </a:lt2>
      <a:accent1>
        <a:srgbClr val="1EAF82"/>
      </a:accent1>
      <a:accent2>
        <a:srgbClr val="0082FF"/>
      </a:accent2>
      <a:accent3>
        <a:srgbClr val="AFE1FA"/>
      </a:accent3>
      <a:accent4>
        <a:srgbClr val="FF735F"/>
      </a:accent4>
      <a:accent5>
        <a:srgbClr val="FFAF96"/>
      </a:accent5>
      <a:accent6>
        <a:srgbClr val="FFDEB7"/>
      </a:accent6>
      <a:hlink>
        <a:srgbClr val="0A0096"/>
      </a:hlink>
      <a:folHlink>
        <a:srgbClr val="0A00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SN_Couleurs">
    <a:dk1>
      <a:srgbClr val="000000"/>
    </a:dk1>
    <a:lt1>
      <a:sysClr val="window" lastClr="FFFFFF"/>
    </a:lt1>
    <a:dk2>
      <a:srgbClr val="007E7C"/>
    </a:dk2>
    <a:lt2>
      <a:srgbClr val="F2F2F2"/>
    </a:lt2>
    <a:accent1>
      <a:srgbClr val="8DCAB6"/>
    </a:accent1>
    <a:accent2>
      <a:srgbClr val="C1E4D8"/>
    </a:accent2>
    <a:accent3>
      <a:srgbClr val="E9F4EF"/>
    </a:accent3>
    <a:accent4>
      <a:srgbClr val="F5FAF7"/>
    </a:accent4>
    <a:accent5>
      <a:srgbClr val="007E7C"/>
    </a:accent5>
    <a:accent6>
      <a:srgbClr val="F2F2F2"/>
    </a:accent6>
    <a:hlink>
      <a:srgbClr val="007E7C"/>
    </a:hlink>
    <a:folHlink>
      <a:srgbClr val="007E7C"/>
    </a:folHlink>
  </a:clrScheme>
  <a:fontScheme name="ASN_Polices">
    <a:majorFont>
      <a:latin typeface="Montserrat"/>
      <a:ea typeface=""/>
      <a:cs typeface=""/>
    </a:majorFont>
    <a:minorFont>
      <a:latin typeface="Spectr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SN_Couleurs">
    <a:dk1>
      <a:srgbClr val="000000"/>
    </a:dk1>
    <a:lt1>
      <a:sysClr val="window" lastClr="FFFFFF"/>
    </a:lt1>
    <a:dk2>
      <a:srgbClr val="007E7C"/>
    </a:dk2>
    <a:lt2>
      <a:srgbClr val="F2F2F2"/>
    </a:lt2>
    <a:accent1>
      <a:srgbClr val="8DCAB6"/>
    </a:accent1>
    <a:accent2>
      <a:srgbClr val="C1E4D8"/>
    </a:accent2>
    <a:accent3>
      <a:srgbClr val="E9F4EF"/>
    </a:accent3>
    <a:accent4>
      <a:srgbClr val="F5FAF7"/>
    </a:accent4>
    <a:accent5>
      <a:srgbClr val="007E7C"/>
    </a:accent5>
    <a:accent6>
      <a:srgbClr val="F2F2F2"/>
    </a:accent6>
    <a:hlink>
      <a:srgbClr val="007E7C"/>
    </a:hlink>
    <a:folHlink>
      <a:srgbClr val="007E7C"/>
    </a:folHlink>
  </a:clrScheme>
  <a:fontScheme name="ASN_Polices">
    <a:majorFont>
      <a:latin typeface="Montserrat"/>
      <a:ea typeface=""/>
      <a:cs typeface=""/>
    </a:majorFont>
    <a:minorFont>
      <a:latin typeface="Spectr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16" Type="http://schemas.openxmlformats.org/officeDocument/2006/relationships/ctrlProp" Target="../ctrlProps/ctrlProp14.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5" Type="http://schemas.openxmlformats.org/officeDocument/2006/relationships/ctrlProp" Target="../ctrlProps/ctrlProp3.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85" Type="http://schemas.openxmlformats.org/officeDocument/2006/relationships/ctrlProp" Target="../ctrlProps/ctrlProp83.xml"/><Relationship Id="rId3" Type="http://schemas.openxmlformats.org/officeDocument/2006/relationships/vmlDrawing" Target="../drawings/vmlDrawing2.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1" Type="http://schemas.openxmlformats.org/officeDocument/2006/relationships/printerSettings" Target="../printerSettings/printerSettings3.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7" Type="http://schemas.openxmlformats.org/officeDocument/2006/relationships/ctrlProp" Target="../ctrlProps/ctrlProp5.xml"/><Relationship Id="rId71" Type="http://schemas.openxmlformats.org/officeDocument/2006/relationships/ctrlProp" Target="../ctrlProps/ctrlProp69.xml"/><Relationship Id="rId2" Type="http://schemas.openxmlformats.org/officeDocument/2006/relationships/drawing" Target="../drawings/drawing3.x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61" Type="http://schemas.openxmlformats.org/officeDocument/2006/relationships/ctrlProp" Target="../ctrlProps/ctrlProp59.xml"/><Relationship Id="rId82" Type="http://schemas.openxmlformats.org/officeDocument/2006/relationships/ctrlProp" Target="../ctrlProps/ctrlProp8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B1:C12"/>
  <sheetViews>
    <sheetView showGridLines="0" tabSelected="1" zoomScaleNormal="100" zoomScaleSheetLayoutView="100" workbookViewId="0">
      <selection activeCell="C12" sqref="C12"/>
    </sheetView>
  </sheetViews>
  <sheetFormatPr baseColWidth="10" defaultColWidth="11.875" defaultRowHeight="11.4"/>
  <cols>
    <col min="1" max="1" width="1.875" style="1" customWidth="1"/>
    <col min="2" max="2" width="29.375" style="1" customWidth="1"/>
    <col min="3" max="3" width="64.625" style="1" customWidth="1"/>
    <col min="4" max="4" width="2.25" style="1" customWidth="1"/>
    <col min="5" max="16384" width="11.875" style="1"/>
  </cols>
  <sheetData>
    <row r="1" spans="2:3" ht="77.25" customHeight="1">
      <c r="B1" s="3"/>
      <c r="C1" s="130" t="s">
        <v>252</v>
      </c>
    </row>
    <row r="2" spans="2:3" ht="41.25" customHeight="1">
      <c r="B2" s="133"/>
      <c r="C2" s="133"/>
    </row>
    <row r="3" spans="2:3" ht="39" customHeight="1">
      <c r="B3" s="134" t="s">
        <v>175</v>
      </c>
      <c r="C3" s="134"/>
    </row>
    <row r="4" spans="2:3" ht="15" customHeight="1">
      <c r="B4" s="133"/>
      <c r="C4" s="133"/>
    </row>
    <row r="5" spans="2:3" ht="54" customHeight="1">
      <c r="B5" s="135" t="s">
        <v>212</v>
      </c>
      <c r="C5" s="136"/>
    </row>
    <row r="6" spans="2:3" ht="37.5" customHeight="1">
      <c r="B6" s="135" t="s">
        <v>213</v>
      </c>
      <c r="C6" s="136"/>
    </row>
    <row r="7" spans="2:3" ht="39" customHeight="1">
      <c r="B7" s="135" t="s">
        <v>235</v>
      </c>
      <c r="C7" s="136"/>
    </row>
    <row r="8" spans="2:3" ht="67.5" customHeight="1">
      <c r="B8" s="135" t="s">
        <v>226</v>
      </c>
      <c r="C8" s="136"/>
    </row>
    <row r="9" spans="2:3" ht="39.75" customHeight="1">
      <c r="B9" s="135" t="s">
        <v>214</v>
      </c>
      <c r="C9" s="136"/>
    </row>
    <row r="10" spans="2:3" ht="44.25" customHeight="1">
      <c r="B10" s="133"/>
      <c r="C10" s="133"/>
    </row>
    <row r="11" spans="2:3" ht="22.5" customHeight="1">
      <c r="B11" s="56" t="s">
        <v>211</v>
      </c>
      <c r="C11" s="51" t="s">
        <v>86</v>
      </c>
    </row>
    <row r="12" spans="2:3" ht="22.5" customHeight="1">
      <c r="B12" s="2"/>
      <c r="C12" s="52" t="s">
        <v>87</v>
      </c>
    </row>
  </sheetData>
  <sheetProtection sheet="1" selectLockedCells="1"/>
  <mergeCells count="9">
    <mergeCell ref="B2:C2"/>
    <mergeCell ref="B3:C3"/>
    <mergeCell ref="B4:C4"/>
    <mergeCell ref="B5:C5"/>
    <mergeCell ref="B10:C10"/>
    <mergeCell ref="B6:C6"/>
    <mergeCell ref="B7:C7"/>
    <mergeCell ref="B8:C8"/>
    <mergeCell ref="B9:C9"/>
  </mergeCells>
  <printOptions horizontalCentered="1"/>
  <pageMargins left="0.59055118110236227" right="0.59055118110236227" top="0.59055118110236227" bottom="0.78740157480314965" header="0.39370078740157483" footer="0.3937007874015748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C3225-1DB7-48D6-8965-AE71517A534A}">
  <sheetPr codeName="Feuil3"/>
  <dimension ref="A1:T100"/>
  <sheetViews>
    <sheetView topLeftCell="A19" zoomScale="85" zoomScaleNormal="85" workbookViewId="0">
      <selection activeCell="C28" sqref="C28"/>
    </sheetView>
  </sheetViews>
  <sheetFormatPr baseColWidth="10" defaultColWidth="11.875" defaultRowHeight="13.2"/>
  <cols>
    <col min="1" max="1" width="9.25" style="6" customWidth="1"/>
    <col min="2" max="2" width="69.375" style="5" customWidth="1"/>
    <col min="3" max="3" width="13.75" style="5" customWidth="1"/>
    <col min="4" max="4" width="24.875" style="5" customWidth="1"/>
    <col min="5" max="5" width="41.25" style="4" customWidth="1"/>
    <col min="6" max="6" width="4.625" style="5" customWidth="1"/>
    <col min="7" max="8" width="9.75" style="124" customWidth="1"/>
    <col min="9" max="9" width="12.25" style="5" customWidth="1"/>
    <col min="10" max="10" width="12.75" style="5" customWidth="1"/>
    <col min="11" max="11" width="16.25" style="5" customWidth="1"/>
    <col min="12" max="13" width="11.875" style="5"/>
    <col min="14" max="14" width="11.375" style="5" customWidth="1"/>
    <col min="15" max="15" width="41.625" style="28" hidden="1" customWidth="1"/>
    <col min="16" max="16" width="12.375" style="28" hidden="1" customWidth="1"/>
    <col min="17" max="19" width="14.75" style="28" hidden="1" customWidth="1"/>
    <col min="20" max="20" width="14.375" style="28" hidden="1" customWidth="1"/>
    <col min="21" max="21" width="11.375" style="5" customWidth="1"/>
    <col min="22" max="16384" width="11.875" style="5"/>
  </cols>
  <sheetData>
    <row r="1" spans="1:20" customFormat="1" ht="38.25" customHeight="1">
      <c r="B1" s="3"/>
      <c r="E1" s="80" t="str">
        <f>Introduction!$C$1</f>
        <v>V2 - JANVIER 2026</v>
      </c>
      <c r="G1" s="124"/>
      <c r="H1" s="125"/>
      <c r="O1" s="28"/>
      <c r="P1" s="28"/>
      <c r="Q1" s="28"/>
      <c r="R1" s="28"/>
      <c r="S1" s="28"/>
      <c r="T1" s="28"/>
    </row>
    <row r="2" spans="1:20" ht="20.25" customHeight="1">
      <c r="O2" s="29"/>
      <c r="P2" s="35" t="s">
        <v>15</v>
      </c>
      <c r="Q2" s="35" t="s">
        <v>5</v>
      </c>
      <c r="R2" s="35" t="s">
        <v>4</v>
      </c>
      <c r="S2" s="35" t="s">
        <v>18</v>
      </c>
      <c r="T2" s="36" t="s">
        <v>115</v>
      </c>
    </row>
    <row r="3" spans="1:20" ht="17.25" customHeight="1">
      <c r="O3" s="37" t="s">
        <v>111</v>
      </c>
      <c r="P3" s="30">
        <f>IF($E$63=FALSE,COUNTIF($C$7:$C$99,"Conforme")/COUNTA($C$7:$C$19,$C$24:$C$61,$C$66:$C$99),COUNTIF($C$7:$C$61,"Conforme")/COUNTA($C$7:$C$19,$C$24:$C$61))</f>
        <v>0</v>
      </c>
      <c r="Q3" s="30">
        <f>IF($E$63=FALSE,COUNTIF($C$7:$C$99,"Perfectible")/COUNTA($C$7:$C$19,$C$24:$C$61,$C$66:$C$99),COUNTIF($C$7:$C$61,"Perfectible")/COUNTA($C$7:$C$19,$C$24:$C$61))</f>
        <v>0</v>
      </c>
      <c r="R3" s="30">
        <f>IF($E$63=FALSE,COUNTIF($C$7:$C$99,"Non conforme")/COUNTA($C$7:$C$19,$C$24:$C$61,$C$66:$C$99),COUNTIF($C$7:$C$61,"Non conforme")/COUNTA($C$7:$C$19,$C$24:$C$61))</f>
        <v>0</v>
      </c>
      <c r="S3" s="30">
        <f>IF($E$63=FALSE,COUNTIF($C$7:$C$99,"Non concerné")/COUNTA($C$7:$C$19,$C$24:$C$61,$C$66:$C$99),COUNTIF($C$7:$C$61,"Non concerné")/COUNTA($C$7:$C$19,$C$24:$C$61))</f>
        <v>0</v>
      </c>
      <c r="T3" s="31">
        <f>IF($E$63=FALSE,COUNTIF($C$7:$C$99,"Sélectionnez...")/COUNTA($C$7:$C$19,$C$24:$C$61,$C$66:$C$99),COUNTIF($C$7:$C$61,"Sélectionnez...")/COUNTA($C$7:$C$19,$C$24:$C$61))</f>
        <v>1</v>
      </c>
    </row>
    <row r="4" spans="1:20" ht="17.25" customHeight="1"/>
    <row r="5" spans="1:20" ht="34.5" customHeight="1">
      <c r="A5" s="137" t="s">
        <v>182</v>
      </c>
      <c r="B5" s="137"/>
      <c r="C5" s="137"/>
      <c r="D5" s="9"/>
      <c r="E5" s="9"/>
      <c r="G5" s="126"/>
      <c r="H5" s="126"/>
      <c r="P5" s="32"/>
    </row>
    <row r="6" spans="1:20" ht="28.05" customHeight="1">
      <c r="A6" s="57" t="s">
        <v>0</v>
      </c>
      <c r="B6" s="10" t="s">
        <v>1</v>
      </c>
      <c r="C6" s="11" t="s">
        <v>96</v>
      </c>
      <c r="D6" s="10" t="s">
        <v>2</v>
      </c>
      <c r="E6" s="12" t="s">
        <v>89</v>
      </c>
      <c r="O6" s="33"/>
      <c r="P6" s="38" t="s">
        <v>15</v>
      </c>
      <c r="Q6" s="38" t="s">
        <v>5</v>
      </c>
      <c r="R6" s="38" t="s">
        <v>4</v>
      </c>
      <c r="S6" s="38" t="s">
        <v>18</v>
      </c>
      <c r="T6" s="39" t="s">
        <v>115</v>
      </c>
    </row>
    <row r="7" spans="1:20" ht="36" customHeight="1">
      <c r="A7" s="143" t="s">
        <v>9</v>
      </c>
      <c r="B7" s="13" t="s">
        <v>23</v>
      </c>
      <c r="C7" s="23" t="s">
        <v>116</v>
      </c>
      <c r="D7" s="24"/>
      <c r="E7" s="14" t="s">
        <v>37</v>
      </c>
      <c r="O7" s="40" t="s">
        <v>117</v>
      </c>
      <c r="P7" s="41">
        <f>COUNTIF($C$7:$C$19,"Conforme")/COUNTA($C$7:$C$19)</f>
        <v>0</v>
      </c>
      <c r="Q7" s="41">
        <f>COUNTIF($C$7:$C$19,"Perfectible")/COUNTA($C$7:$C$19)</f>
        <v>0</v>
      </c>
      <c r="R7" s="41">
        <f>COUNTIF($C$7:$C$19,"Non conforme")/COUNTA($C$7:$C$19)</f>
        <v>0</v>
      </c>
      <c r="S7" s="41">
        <f>COUNTIF($C$7:$C$19,"Non concerné")/COUNTA($C$7:$C$19)</f>
        <v>0</v>
      </c>
      <c r="T7" s="42">
        <f>COUNTIF($C$7:$C$19,"Sélectionnez...")/COUNTA($C$7:$C$19)</f>
        <v>1</v>
      </c>
    </row>
    <row r="8" spans="1:20" ht="38.25" customHeight="1">
      <c r="A8" s="144"/>
      <c r="B8" s="13" t="s">
        <v>32</v>
      </c>
      <c r="C8" s="23" t="s">
        <v>116</v>
      </c>
      <c r="D8" s="24"/>
      <c r="E8" s="14" t="s">
        <v>38</v>
      </c>
      <c r="P8" s="34"/>
      <c r="Q8" s="34"/>
      <c r="R8" s="34"/>
      <c r="S8" s="34"/>
      <c r="T8" s="34"/>
    </row>
    <row r="9" spans="1:20" ht="57.75" customHeight="1">
      <c r="A9" s="58" t="s">
        <v>10</v>
      </c>
      <c r="B9" s="59" t="s">
        <v>183</v>
      </c>
      <c r="C9" s="23" t="s">
        <v>116</v>
      </c>
      <c r="D9" s="60"/>
      <c r="E9" s="61" t="s">
        <v>92</v>
      </c>
      <c r="O9" s="43"/>
      <c r="P9" s="35" t="s">
        <v>15</v>
      </c>
      <c r="Q9" s="35" t="s">
        <v>5</v>
      </c>
      <c r="R9" s="35" t="s">
        <v>4</v>
      </c>
      <c r="S9" s="35" t="s">
        <v>18</v>
      </c>
      <c r="T9" s="36" t="s">
        <v>115</v>
      </c>
    </row>
    <row r="10" spans="1:20" ht="77.25" customHeight="1">
      <c r="A10" s="139" t="s">
        <v>3</v>
      </c>
      <c r="B10" s="16" t="s">
        <v>184</v>
      </c>
      <c r="C10" s="23" t="s">
        <v>116</v>
      </c>
      <c r="D10" s="53"/>
      <c r="E10" s="14" t="s">
        <v>68</v>
      </c>
      <c r="O10" s="44" t="str">
        <f>A7</f>
        <v>Agrément</v>
      </c>
      <c r="P10" s="45">
        <f>COUNTIF($C$7:$C$8,"Conforme")/COUNTA($C$7:$C$8)</f>
        <v>0</v>
      </c>
      <c r="Q10" s="45">
        <f>COUNTIF($C$7:$C$8,"Perfectible")/COUNTA($C$7:$C$8)</f>
        <v>0</v>
      </c>
      <c r="R10" s="45">
        <f>COUNTIF($C$7:$C$8,"Non conforme")/COUNTA($C$7:$C$8)</f>
        <v>0</v>
      </c>
      <c r="S10" s="46">
        <f>COUNTIF($C$7:$C$8,"Non concerné")/COUNTA($C$7:$C$8)</f>
        <v>0</v>
      </c>
      <c r="T10" s="47">
        <f>COUNTIF($C$7:$C$8,"Sélectionnez...")/COUNTA($C$7:$C$8)</f>
        <v>1</v>
      </c>
    </row>
    <row r="11" spans="1:20" ht="30" customHeight="1">
      <c r="A11" s="139"/>
      <c r="B11" s="13" t="s">
        <v>12</v>
      </c>
      <c r="C11" s="23" t="s">
        <v>116</v>
      </c>
      <c r="D11" s="53"/>
      <c r="E11" s="14" t="s">
        <v>68</v>
      </c>
      <c r="G11" s="127"/>
      <c r="O11" s="44" t="str">
        <f>A9</f>
        <v>Inspection</v>
      </c>
      <c r="P11" s="45">
        <f>COUNTIF($C$9,"Conforme")/COUNTA($C$9:$C$9)</f>
        <v>0</v>
      </c>
      <c r="Q11" s="45">
        <f>COUNTIF($C$9,"Perfectible")/COUNTA($C$9:$C$9)</f>
        <v>0</v>
      </c>
      <c r="R11" s="45">
        <f>COUNTIF($C$9,"Non conforme")/COUNTA($C$9:$C$9)</f>
        <v>0</v>
      </c>
      <c r="S11" s="46">
        <f>COUNTIF($C$9,"Non concerné")/COUNTA($C$9:$C$9)</f>
        <v>0</v>
      </c>
      <c r="T11" s="47">
        <f>COUNTIF($C$9,"Sélectionnez...")/COUNTA($C$9:$C$9)</f>
        <v>1</v>
      </c>
    </row>
    <row r="12" spans="1:20" ht="27" customHeight="1">
      <c r="A12" s="142" t="s">
        <v>91</v>
      </c>
      <c r="B12" s="64" t="s">
        <v>237</v>
      </c>
      <c r="C12" s="23" t="s">
        <v>116</v>
      </c>
      <c r="D12" s="60"/>
      <c r="E12" s="61" t="s">
        <v>69</v>
      </c>
      <c r="O12" s="44" t="str">
        <f>A10</f>
        <v>Impartialité et indépendance</v>
      </c>
      <c r="P12" s="45">
        <f>COUNTIF($C$10:$C$11,"Conforme")/COUNTA($C$10:$C$11)</f>
        <v>0</v>
      </c>
      <c r="Q12" s="45">
        <f>COUNTIF($C$10:$C$11,"Perfectible")/COUNTA($C$10:$C$11)</f>
        <v>0</v>
      </c>
      <c r="R12" s="45">
        <f>COUNTIF($C$10:$C$11,"Non conforme")/COUNTA($C$10:$C$11)</f>
        <v>0</v>
      </c>
      <c r="S12" s="46">
        <f>COUNTIF($C$10:$C$11,"Non concerné")/COUNTA($C$10:$C$11)</f>
        <v>0</v>
      </c>
      <c r="T12" s="47">
        <f>COUNTIF($C$10:$C$11,"Sélectionnez...")/COUNTA($C$10:$C$11)</f>
        <v>1</v>
      </c>
    </row>
    <row r="13" spans="1:20" ht="30.75" customHeight="1">
      <c r="A13" s="142"/>
      <c r="B13" s="64" t="s">
        <v>39</v>
      </c>
      <c r="C13" s="23" t="s">
        <v>116</v>
      </c>
      <c r="D13" s="60"/>
      <c r="E13" s="61" t="s">
        <v>69</v>
      </c>
      <c r="O13" s="44" t="str">
        <f>A12</f>
        <v>Référentiel réglementaire et normatif</v>
      </c>
      <c r="P13" s="45">
        <f>COUNTIF($C$12:$C$14,"Conforme")/COUNTA($C$12:$C$14)</f>
        <v>0</v>
      </c>
      <c r="Q13" s="45">
        <f>COUNTIF($C$12:$C$14,"Perfectible")/COUNTA($C$12:$C$14)</f>
        <v>0</v>
      </c>
      <c r="R13" s="45">
        <f>COUNTIF($C$12:$C$14,"Non conforme")/COUNTA($C$12:$C$14)</f>
        <v>0</v>
      </c>
      <c r="S13" s="46">
        <f>COUNTIF($C$12:$C$14,"Non concerné")/COUNTA($C$12:$C$14)</f>
        <v>0</v>
      </c>
      <c r="T13" s="47">
        <f>COUNTIF($C$12:$C$14,"Sélectionnez...")/COUNTA($C$12:$C$14)</f>
        <v>1</v>
      </c>
    </row>
    <row r="14" spans="1:20" ht="31.5" customHeight="1">
      <c r="A14" s="142"/>
      <c r="B14" s="64" t="s">
        <v>70</v>
      </c>
      <c r="C14" s="23" t="s">
        <v>116</v>
      </c>
      <c r="D14" s="65"/>
      <c r="E14" s="61" t="s">
        <v>69</v>
      </c>
      <c r="O14" s="44" t="str">
        <f>A15</f>
        <v>Compétences</v>
      </c>
      <c r="P14" s="45">
        <f>COUNTIF($C$15:$C$16,"Conforme")/COUNTA($C$15:$C$16)</f>
        <v>0</v>
      </c>
      <c r="Q14" s="45">
        <f>COUNTIF($C$15:$C$16,"Perfectible")/COUNTA($C$15:$C$16)</f>
        <v>0</v>
      </c>
      <c r="R14" s="45">
        <f>COUNTIF($C$15:$C$16,"Non conforme")/COUNTA($C$15:$C$16)</f>
        <v>0</v>
      </c>
      <c r="S14" s="46">
        <f>COUNTIF($C$15:$C$16,"Non concerné")/COUNTA($C$15:$C$16)</f>
        <v>0</v>
      </c>
      <c r="T14" s="47">
        <f>COUNTIF($C$15:$C$16,"Sélectionnez...")/COUNTA($C$15:$C$16)</f>
        <v>1</v>
      </c>
    </row>
    <row r="15" spans="1:20" ht="34.200000000000003">
      <c r="A15" s="139" t="s">
        <v>173</v>
      </c>
      <c r="B15" s="15" t="s">
        <v>238</v>
      </c>
      <c r="C15" s="69" t="s">
        <v>116</v>
      </c>
      <c r="D15" s="25"/>
      <c r="E15" s="8" t="s">
        <v>41</v>
      </c>
      <c r="O15" s="44" t="str">
        <f>A17</f>
        <v>Qualité des interventions</v>
      </c>
      <c r="P15" s="45">
        <f>COUNTIF($C$17,"Conforme")/COUNTA($C$17:$C$17)</f>
        <v>0</v>
      </c>
      <c r="Q15" s="45">
        <f>COUNTIF($C$17,"Perfectible")/COUNTA($C$17:$C$17)</f>
        <v>0</v>
      </c>
      <c r="R15" s="45">
        <f>COUNTIF($C$17,"Non conforme")/COUNTA($C$17:$C$17)</f>
        <v>0</v>
      </c>
      <c r="S15" s="46">
        <f>COUNTIF($C$17,"Non concerné")/COUNTA($C$17:$C$17)</f>
        <v>0</v>
      </c>
      <c r="T15" s="47">
        <f>COUNTIF($C$17,"Sélectionnez...")/COUNTA($C$17:$C$17)</f>
        <v>1</v>
      </c>
    </row>
    <row r="16" spans="1:20" ht="60.75" customHeight="1">
      <c r="A16" s="139"/>
      <c r="B16" s="15" t="s">
        <v>33</v>
      </c>
      <c r="C16" s="69" t="s">
        <v>116</v>
      </c>
      <c r="D16" s="25"/>
      <c r="E16" s="8" t="s">
        <v>77</v>
      </c>
      <c r="O16" s="44" t="str">
        <f>A18</f>
        <v>Transmission des résultats de mesurage</v>
      </c>
      <c r="P16" s="45">
        <f>COUNTIF($C$18,"Conforme")/COUNTA($C$18:$C$18)</f>
        <v>0</v>
      </c>
      <c r="Q16" s="45">
        <f>COUNTIF($C$18,"Perfectible")/COUNTA($C$18:$C$18)</f>
        <v>0</v>
      </c>
      <c r="R16" s="45">
        <f>COUNTIF($C$18,"Non conforme")/COUNTA($C$18:$C$18)</f>
        <v>0</v>
      </c>
      <c r="S16" s="46">
        <f>COUNTIF($C$18,"Non concerné")/COUNTA($C$18:$C$18)</f>
        <v>0</v>
      </c>
      <c r="T16" s="47">
        <f>COUNTIF($C$18,"Sélectionnez...")/COUNTA($C$18:$C$18)</f>
        <v>1</v>
      </c>
    </row>
    <row r="17" spans="1:20" ht="97.05" customHeight="1">
      <c r="A17" s="63" t="s">
        <v>17</v>
      </c>
      <c r="B17" s="66" t="s">
        <v>239</v>
      </c>
      <c r="C17" s="69" t="s">
        <v>116</v>
      </c>
      <c r="D17" s="70"/>
      <c r="E17" s="68" t="s">
        <v>186</v>
      </c>
      <c r="O17" s="37" t="str">
        <f>A19</f>
        <v>Transmission des rapports annuels</v>
      </c>
      <c r="P17" s="30">
        <f>COUNTIF($C$19,"Conforme")/COUNTA($C$19:$C$19)</f>
        <v>0</v>
      </c>
      <c r="Q17" s="30">
        <f>COUNTIF($C$19,"Perfectible")/COUNTA($C$19:$C$19)</f>
        <v>0</v>
      </c>
      <c r="R17" s="30">
        <f>COUNTIF($C$19,"Non conforme")/COUNTA($C$19:$C$19)</f>
        <v>0</v>
      </c>
      <c r="S17" s="30">
        <f>COUNTIF($C$19,"Non concerné")/COUNTA($C$19:$C$19)</f>
        <v>0</v>
      </c>
      <c r="T17" s="48">
        <f>COUNTIF($C$19,"Sélectionnez...")/COUNTA($C$19:$C$19)</f>
        <v>1</v>
      </c>
    </row>
    <row r="18" spans="1:20" ht="70.5" customHeight="1">
      <c r="A18" s="62" t="s">
        <v>109</v>
      </c>
      <c r="B18" s="13" t="s">
        <v>253</v>
      </c>
      <c r="C18" s="23" t="s">
        <v>116</v>
      </c>
      <c r="D18" s="24"/>
      <c r="E18" s="14" t="s">
        <v>42</v>
      </c>
    </row>
    <row r="19" spans="1:20" ht="69" customHeight="1">
      <c r="A19" s="63" t="s">
        <v>174</v>
      </c>
      <c r="B19" s="66" t="s">
        <v>236</v>
      </c>
      <c r="C19" s="27" t="s">
        <v>116</v>
      </c>
      <c r="D19" s="67"/>
      <c r="E19" s="68" t="s">
        <v>40</v>
      </c>
    </row>
    <row r="20" spans="1:20">
      <c r="A20"/>
      <c r="B20"/>
      <c r="C20"/>
      <c r="D20"/>
      <c r="F20"/>
    </row>
    <row r="21" spans="1:20">
      <c r="A21" s="5"/>
      <c r="E21" s="5"/>
    </row>
    <row r="22" spans="1:20" ht="34.5" customHeight="1">
      <c r="A22" s="137" t="s">
        <v>185</v>
      </c>
      <c r="B22" s="137"/>
      <c r="C22" s="137"/>
      <c r="E22" s="5"/>
      <c r="O22" s="29"/>
      <c r="P22" s="35" t="s">
        <v>15</v>
      </c>
      <c r="Q22" s="35" t="s">
        <v>5</v>
      </c>
      <c r="R22" s="35" t="s">
        <v>4</v>
      </c>
      <c r="S22" s="35" t="s">
        <v>18</v>
      </c>
      <c r="T22" s="36" t="s">
        <v>115</v>
      </c>
    </row>
    <row r="23" spans="1:20" ht="28.05" customHeight="1">
      <c r="A23" s="7" t="s">
        <v>0</v>
      </c>
      <c r="B23" s="10" t="s">
        <v>1</v>
      </c>
      <c r="C23" s="11" t="s">
        <v>88</v>
      </c>
      <c r="D23" s="10" t="s">
        <v>2</v>
      </c>
      <c r="E23" s="12" t="s">
        <v>89</v>
      </c>
      <c r="G23" s="126"/>
      <c r="O23" s="37" t="s">
        <v>118</v>
      </c>
      <c r="P23" s="30">
        <f>COUNTIF($C$24:$C$61,"Conforme")/COUNTA($C$24:$C$61)</f>
        <v>0</v>
      </c>
      <c r="Q23" s="30">
        <f>COUNTIF($C$24:$C$61,"Perfectible")/COUNTA($C$24:$C$61)</f>
        <v>0</v>
      </c>
      <c r="R23" s="30">
        <f>COUNTIF($C$24:$C$61,"Non conforme")/COUNTA($C$24:$C$61)</f>
        <v>0</v>
      </c>
      <c r="S23" s="30">
        <f>COUNTIF($C$24:$C$61,"Non concerné")/COUNTA($C$24:$C$61)</f>
        <v>0</v>
      </c>
      <c r="T23" s="31">
        <f>COUNTIF($C$24:$C$61,"Sélectionnez...")/COUNTA($C$24:$C$61)</f>
        <v>1</v>
      </c>
    </row>
    <row r="24" spans="1:20" ht="32.25" customHeight="1">
      <c r="A24" s="142" t="s">
        <v>7</v>
      </c>
      <c r="B24" s="66" t="s">
        <v>201</v>
      </c>
      <c r="C24" s="69" t="s">
        <v>116</v>
      </c>
      <c r="D24" s="67"/>
      <c r="E24" s="68" t="s">
        <v>71</v>
      </c>
    </row>
    <row r="25" spans="1:20" ht="38.25" customHeight="1">
      <c r="A25" s="142"/>
      <c r="B25" s="71" t="s">
        <v>206</v>
      </c>
      <c r="C25" s="69" t="s">
        <v>116</v>
      </c>
      <c r="D25" s="67"/>
      <c r="E25" s="79" t="s">
        <v>218</v>
      </c>
      <c r="O25" s="43"/>
      <c r="P25" s="35" t="s">
        <v>15</v>
      </c>
      <c r="Q25" s="35" t="s">
        <v>5</v>
      </c>
      <c r="R25" s="35" t="s">
        <v>4</v>
      </c>
      <c r="S25" s="35" t="s">
        <v>18</v>
      </c>
      <c r="T25" s="36" t="s">
        <v>115</v>
      </c>
    </row>
    <row r="26" spans="1:20" ht="27.75" customHeight="1">
      <c r="A26" s="142"/>
      <c r="B26" s="66" t="s">
        <v>22</v>
      </c>
      <c r="C26" s="69" t="s">
        <v>116</v>
      </c>
      <c r="D26" s="67"/>
      <c r="E26" s="68" t="s">
        <v>72</v>
      </c>
      <c r="O26" s="44" t="str">
        <f>A24</f>
        <v>Adéquation des matériels</v>
      </c>
      <c r="P26" s="45">
        <f>COUNTIF($C$24:$C$27,"Conforme")/COUNTA($C$24:$C$27)</f>
        <v>0</v>
      </c>
      <c r="Q26" s="45">
        <f>COUNTIF($C$24:$C$27,"Perfectible")/COUNTA($C$24:$C$27)</f>
        <v>0</v>
      </c>
      <c r="R26" s="45">
        <f>COUNTIF($C$24:$C$27,"Non conforme")/COUNTA($C$24:$C$27)</f>
        <v>0</v>
      </c>
      <c r="S26" s="45">
        <f>COUNTIF($C$24:$C$27,"Non concerné")/COUNTA($C$24:$C$27)</f>
        <v>0</v>
      </c>
      <c r="T26" s="47">
        <f>COUNTIF($C$24:$C$27,"Sélectionnez...")/COUNTA($C$24:$C$27)</f>
        <v>1</v>
      </c>
    </row>
    <row r="27" spans="1:20" ht="41.25" customHeight="1">
      <c r="A27" s="142"/>
      <c r="B27" s="66" t="s">
        <v>8</v>
      </c>
      <c r="C27" s="69" t="s">
        <v>116</v>
      </c>
      <c r="D27" s="72"/>
      <c r="E27" s="68" t="s">
        <v>73</v>
      </c>
      <c r="O27" s="37" t="str">
        <f>A28</f>
        <v>Méthodes de mesurage</v>
      </c>
      <c r="P27" s="30">
        <f>COUNTIF($C$28:$C$61,"Conforme")/COUNTA($C$28:$C$61)</f>
        <v>0</v>
      </c>
      <c r="Q27" s="30">
        <f>COUNTIF($C$28:$C$61,"Perfectible")/COUNTA($C$28:$C$61)</f>
        <v>0</v>
      </c>
      <c r="R27" s="30">
        <f>COUNTIF($C$28:$C$61,"Non conforme")/COUNTA($C$28:$C$61)</f>
        <v>0</v>
      </c>
      <c r="S27" s="30">
        <f>COUNTIF($C$28:$C$61,"Non concerné")/COUNTA($C$28:$C$61)</f>
        <v>0</v>
      </c>
      <c r="T27" s="31">
        <f>COUNTIF($C$28:$C$61,"Sélectionnez...")/COUNTA($C$28:$C$61)</f>
        <v>1</v>
      </c>
    </row>
    <row r="28" spans="1:20" ht="57">
      <c r="A28" s="139" t="s">
        <v>6</v>
      </c>
      <c r="B28" s="15" t="s">
        <v>269</v>
      </c>
      <c r="C28" s="69" t="s">
        <v>116</v>
      </c>
      <c r="D28" s="25"/>
      <c r="E28" s="74" t="s">
        <v>223</v>
      </c>
    </row>
    <row r="29" spans="1:20" ht="42" customHeight="1">
      <c r="A29" s="139"/>
      <c r="B29" s="15" t="s">
        <v>43</v>
      </c>
      <c r="C29" s="69" t="s">
        <v>116</v>
      </c>
      <c r="D29" s="73"/>
      <c r="E29" s="8" t="s">
        <v>37</v>
      </c>
    </row>
    <row r="30" spans="1:20" ht="67.5" customHeight="1">
      <c r="A30" s="139"/>
      <c r="B30" s="55" t="s">
        <v>187</v>
      </c>
      <c r="C30" s="69" t="s">
        <v>116</v>
      </c>
      <c r="D30" s="25"/>
      <c r="E30" s="8" t="s">
        <v>74</v>
      </c>
    </row>
    <row r="31" spans="1:20" ht="34.200000000000003">
      <c r="A31" s="139"/>
      <c r="B31" s="117" t="s">
        <v>254</v>
      </c>
      <c r="C31" s="69" t="s">
        <v>116</v>
      </c>
      <c r="D31" s="25"/>
      <c r="E31" s="119" t="s">
        <v>37</v>
      </c>
    </row>
    <row r="32" spans="1:20" ht="42.75" customHeight="1">
      <c r="A32" s="139"/>
      <c r="B32" s="15" t="s">
        <v>78</v>
      </c>
      <c r="C32" s="69" t="s">
        <v>116</v>
      </c>
      <c r="D32" s="25"/>
      <c r="E32" s="8" t="s">
        <v>38</v>
      </c>
    </row>
    <row r="33" spans="1:8" ht="42.75" customHeight="1">
      <c r="A33" s="139"/>
      <c r="B33" s="116" t="s">
        <v>270</v>
      </c>
      <c r="C33" s="69" t="s">
        <v>116</v>
      </c>
      <c r="D33" s="25"/>
      <c r="E33" s="119" t="s">
        <v>37</v>
      </c>
    </row>
    <row r="34" spans="1:8" ht="68.400000000000006">
      <c r="A34" s="139"/>
      <c r="B34" s="122" t="s">
        <v>188</v>
      </c>
      <c r="C34" s="69" t="s">
        <v>116</v>
      </c>
      <c r="D34" s="73"/>
      <c r="E34" s="74" t="s">
        <v>219</v>
      </c>
      <c r="G34" s="128"/>
      <c r="H34" s="128"/>
    </row>
    <row r="35" spans="1:8" ht="30.6">
      <c r="A35" s="139"/>
      <c r="B35" s="117" t="s">
        <v>240</v>
      </c>
      <c r="C35" s="69" t="s">
        <v>116</v>
      </c>
      <c r="D35" s="73"/>
      <c r="E35" s="119" t="s">
        <v>38</v>
      </c>
    </row>
    <row r="36" spans="1:8" ht="29.25" customHeight="1">
      <c r="A36" s="139"/>
      <c r="B36" s="15" t="s">
        <v>14</v>
      </c>
      <c r="C36" s="69" t="s">
        <v>116</v>
      </c>
      <c r="D36" s="73"/>
      <c r="E36" s="8" t="s">
        <v>49</v>
      </c>
    </row>
    <row r="37" spans="1:8" ht="54.75" customHeight="1">
      <c r="A37" s="139"/>
      <c r="B37" s="55" t="s">
        <v>189</v>
      </c>
      <c r="C37" s="69" t="s">
        <v>116</v>
      </c>
      <c r="D37" s="73"/>
      <c r="E37" s="8" t="s">
        <v>49</v>
      </c>
    </row>
    <row r="38" spans="1:8" ht="42" customHeight="1">
      <c r="A38" s="139"/>
      <c r="B38" s="15" t="s">
        <v>120</v>
      </c>
      <c r="C38" s="69" t="s">
        <v>116</v>
      </c>
      <c r="D38" s="25"/>
      <c r="E38" s="74" t="s">
        <v>224</v>
      </c>
    </row>
    <row r="39" spans="1:8" ht="29.25" customHeight="1">
      <c r="A39" s="139"/>
      <c r="B39" s="15" t="s">
        <v>176</v>
      </c>
      <c r="C39" s="69" t="s">
        <v>116</v>
      </c>
      <c r="D39" s="25"/>
      <c r="E39" s="74" t="s">
        <v>225</v>
      </c>
    </row>
    <row r="40" spans="1:8" ht="42" customHeight="1">
      <c r="A40" s="139"/>
      <c r="B40" s="55" t="s">
        <v>190</v>
      </c>
      <c r="C40" s="69" t="s">
        <v>116</v>
      </c>
      <c r="D40" s="25"/>
      <c r="E40" s="8" t="s">
        <v>48</v>
      </c>
    </row>
    <row r="41" spans="1:8" ht="45.75" customHeight="1">
      <c r="A41" s="139"/>
      <c r="B41" s="15" t="s">
        <v>241</v>
      </c>
      <c r="C41" s="69" t="s">
        <v>116</v>
      </c>
      <c r="D41" s="25"/>
      <c r="E41" s="8" t="s">
        <v>67</v>
      </c>
    </row>
    <row r="42" spans="1:8" ht="28.5" customHeight="1">
      <c r="A42" s="139"/>
      <c r="B42" s="15" t="s">
        <v>66</v>
      </c>
      <c r="C42" s="69" t="s">
        <v>116</v>
      </c>
      <c r="D42" s="25"/>
      <c r="E42" s="8" t="s">
        <v>67</v>
      </c>
    </row>
    <row r="43" spans="1:8" ht="55.5" customHeight="1">
      <c r="A43" s="139"/>
      <c r="B43" s="55" t="s">
        <v>191</v>
      </c>
      <c r="C43" s="69" t="s">
        <v>116</v>
      </c>
      <c r="D43" s="25"/>
      <c r="E43" s="8" t="s">
        <v>45</v>
      </c>
    </row>
    <row r="44" spans="1:8" ht="30" customHeight="1">
      <c r="A44" s="139"/>
      <c r="B44" s="15" t="s">
        <v>75</v>
      </c>
      <c r="C44" s="69" t="s">
        <v>116</v>
      </c>
      <c r="D44" s="25"/>
      <c r="E44" s="8" t="s">
        <v>79</v>
      </c>
    </row>
    <row r="45" spans="1:8" ht="18" customHeight="1">
      <c r="A45" s="139"/>
      <c r="B45" s="15" t="s">
        <v>13</v>
      </c>
      <c r="C45" s="69" t="s">
        <v>116</v>
      </c>
      <c r="D45" s="25"/>
      <c r="E45" s="8" t="s">
        <v>50</v>
      </c>
    </row>
    <row r="46" spans="1:8" ht="95.1" customHeight="1">
      <c r="A46" s="139"/>
      <c r="B46" s="55" t="s">
        <v>192</v>
      </c>
      <c r="C46" s="69" t="s">
        <v>116</v>
      </c>
      <c r="D46" s="25"/>
      <c r="E46" s="8" t="s">
        <v>44</v>
      </c>
    </row>
    <row r="47" spans="1:8" ht="125.4">
      <c r="A47" s="139"/>
      <c r="B47" s="15" t="s">
        <v>251</v>
      </c>
      <c r="C47" s="69" t="s">
        <v>116</v>
      </c>
      <c r="D47" s="25"/>
      <c r="E47" s="8" t="s">
        <v>80</v>
      </c>
      <c r="G47" s="129"/>
      <c r="H47" s="128"/>
    </row>
    <row r="48" spans="1:8" ht="27.75" customHeight="1">
      <c r="A48" s="139"/>
      <c r="B48" s="15" t="s">
        <v>21</v>
      </c>
      <c r="C48" s="69" t="s">
        <v>116</v>
      </c>
      <c r="D48" s="25"/>
      <c r="E48" s="8" t="s">
        <v>81</v>
      </c>
    </row>
    <row r="49" spans="1:20" ht="39.75" customHeight="1">
      <c r="A49" s="139"/>
      <c r="B49" s="15" t="s">
        <v>207</v>
      </c>
      <c r="C49" s="69" t="s">
        <v>116</v>
      </c>
      <c r="D49" s="25"/>
      <c r="E49" s="8" t="s">
        <v>81</v>
      </c>
    </row>
    <row r="50" spans="1:20" ht="45.6">
      <c r="A50" s="139"/>
      <c r="B50" s="55" t="s">
        <v>247</v>
      </c>
      <c r="C50" s="69" t="s">
        <v>116</v>
      </c>
      <c r="D50" s="25"/>
      <c r="E50" s="74" t="s">
        <v>220</v>
      </c>
    </row>
    <row r="51" spans="1:20" ht="52.5" customHeight="1">
      <c r="A51" s="139"/>
      <c r="B51" s="55" t="s">
        <v>202</v>
      </c>
      <c r="C51" s="69" t="s">
        <v>116</v>
      </c>
      <c r="D51" s="25"/>
      <c r="E51" s="74" t="s">
        <v>221</v>
      </c>
    </row>
    <row r="52" spans="1:20" ht="58.8">
      <c r="A52" s="139"/>
      <c r="B52" s="15" t="s">
        <v>242</v>
      </c>
      <c r="C52" s="69" t="s">
        <v>116</v>
      </c>
      <c r="D52" s="25"/>
      <c r="E52" s="8" t="s">
        <v>51</v>
      </c>
    </row>
    <row r="53" spans="1:20" ht="34.200000000000003">
      <c r="A53" s="139"/>
      <c r="B53" s="116" t="s">
        <v>255</v>
      </c>
      <c r="C53" s="69" t="s">
        <v>116</v>
      </c>
      <c r="D53" s="25"/>
      <c r="E53" s="119" t="s">
        <v>271</v>
      </c>
      <c r="G53" s="128"/>
    </row>
    <row r="54" spans="1:20" ht="33.6" customHeight="1">
      <c r="A54" s="139"/>
      <c r="B54" s="15" t="s">
        <v>243</v>
      </c>
      <c r="C54" s="69" t="s">
        <v>116</v>
      </c>
      <c r="D54" s="25"/>
      <c r="E54" s="8" t="s">
        <v>51</v>
      </c>
    </row>
    <row r="55" spans="1:20" ht="36">
      <c r="A55" s="139"/>
      <c r="B55" s="116" t="s">
        <v>256</v>
      </c>
      <c r="C55" s="69" t="s">
        <v>116</v>
      </c>
      <c r="D55" s="25"/>
      <c r="E55" s="119" t="s">
        <v>37</v>
      </c>
    </row>
    <row r="56" spans="1:20" ht="27" customHeight="1">
      <c r="A56" s="139"/>
      <c r="B56" s="55" t="s">
        <v>193</v>
      </c>
      <c r="C56" s="69" t="s">
        <v>116</v>
      </c>
      <c r="D56" s="25"/>
      <c r="E56" s="8" t="s">
        <v>37</v>
      </c>
    </row>
    <row r="57" spans="1:20" ht="26.25" customHeight="1">
      <c r="A57" s="139"/>
      <c r="B57" s="15" t="s">
        <v>16</v>
      </c>
      <c r="C57" s="69" t="s">
        <v>116</v>
      </c>
      <c r="D57" s="25"/>
      <c r="E57" s="74" t="s">
        <v>222</v>
      </c>
    </row>
    <row r="58" spans="1:20" ht="53.25" customHeight="1">
      <c r="A58" s="139"/>
      <c r="B58" s="55" t="s">
        <v>194</v>
      </c>
      <c r="C58" s="69" t="s">
        <v>116</v>
      </c>
      <c r="D58" s="25"/>
      <c r="E58" s="8" t="s">
        <v>46</v>
      </c>
    </row>
    <row r="59" spans="1:20" ht="60" customHeight="1">
      <c r="A59" s="139"/>
      <c r="B59" s="15" t="s">
        <v>11</v>
      </c>
      <c r="C59" s="69" t="s">
        <v>116</v>
      </c>
      <c r="D59" s="25"/>
      <c r="E59" s="74" t="s">
        <v>215</v>
      </c>
    </row>
    <row r="60" spans="1:20" ht="45.6">
      <c r="A60" s="139"/>
      <c r="B60" s="116" t="s">
        <v>272</v>
      </c>
      <c r="C60" s="69" t="s">
        <v>116</v>
      </c>
      <c r="D60" s="25"/>
      <c r="E60" s="119" t="s">
        <v>37</v>
      </c>
      <c r="G60" s="128"/>
    </row>
    <row r="61" spans="1:20" ht="34.200000000000003">
      <c r="A61" s="139"/>
      <c r="B61" s="15" t="s">
        <v>203</v>
      </c>
      <c r="C61" s="69" t="s">
        <v>116</v>
      </c>
      <c r="D61" s="25"/>
      <c r="E61" s="8" t="s">
        <v>47</v>
      </c>
    </row>
    <row r="62" spans="1:20" customFormat="1">
      <c r="E62" s="4"/>
      <c r="G62" s="125"/>
      <c r="H62" s="125"/>
      <c r="O62" s="28"/>
      <c r="P62" s="28"/>
      <c r="Q62" s="28"/>
      <c r="R62" s="28"/>
      <c r="S62" s="28"/>
      <c r="T62" s="28"/>
    </row>
    <row r="63" spans="1:20" ht="20.25" customHeight="1">
      <c r="A63" s="5"/>
      <c r="B63" s="138" t="s">
        <v>110</v>
      </c>
      <c r="C63" s="138"/>
      <c r="D63" s="138"/>
      <c r="E63" s="26" t="b">
        <v>0</v>
      </c>
    </row>
    <row r="64" spans="1:20" ht="34.5" customHeight="1">
      <c r="A64" s="137" t="s">
        <v>195</v>
      </c>
      <c r="B64" s="137"/>
      <c r="C64" s="137"/>
      <c r="E64" s="17" t="b">
        <v>0</v>
      </c>
      <c r="O64" s="29"/>
      <c r="P64" s="35" t="s">
        <v>15</v>
      </c>
      <c r="Q64" s="35" t="s">
        <v>5</v>
      </c>
      <c r="R64" s="35" t="s">
        <v>4</v>
      </c>
      <c r="S64" s="35" t="s">
        <v>18</v>
      </c>
      <c r="T64" s="36" t="s">
        <v>115</v>
      </c>
    </row>
    <row r="65" spans="1:20" ht="28.05" customHeight="1">
      <c r="A65" s="7" t="s">
        <v>0</v>
      </c>
      <c r="B65" s="10" t="s">
        <v>1</v>
      </c>
      <c r="C65" s="11" t="s">
        <v>88</v>
      </c>
      <c r="D65" s="10" t="s">
        <v>2</v>
      </c>
      <c r="E65" s="12" t="s">
        <v>89</v>
      </c>
      <c r="G65" s="126"/>
      <c r="O65" s="37" t="s">
        <v>119</v>
      </c>
      <c r="P65" s="30">
        <f>IF($E$63=FALSE,COUNTIF($C$66:$C$99,"Conforme")/COUNTA($C$66:$C$99),"")</f>
        <v>0</v>
      </c>
      <c r="Q65" s="30">
        <f>IF($E$63=FALSE,COUNTIF($C$66:$C$99,"Perfectible")/COUNTA($C$66:$C$99),"")</f>
        <v>0</v>
      </c>
      <c r="R65" s="30">
        <f>IF($E$63=FALSE,COUNTIF($C$66:$C$99,"Non conforme")/COUNTA($C$66:$C$99),"")</f>
        <v>0</v>
      </c>
      <c r="S65" s="30">
        <f>IF($E$63=FALSE,COUNTIF($C$66:$C$99,"Non concerné")/COUNTA($C$66:$C$99),"")</f>
        <v>0</v>
      </c>
      <c r="T65" s="49">
        <f>IF($E$63=FALSE,COUNTIF($C$66:$C$99,"Sélectionnez...")/COUNTA($C$66:$C$99),"")</f>
        <v>1</v>
      </c>
    </row>
    <row r="66" spans="1:20" ht="31.5" customHeight="1">
      <c r="A66" s="142" t="s">
        <v>7</v>
      </c>
      <c r="B66" s="64" t="s">
        <v>85</v>
      </c>
      <c r="C66" s="23" t="s">
        <v>116</v>
      </c>
      <c r="D66" s="60"/>
      <c r="E66" s="61" t="s">
        <v>76</v>
      </c>
    </row>
    <row r="67" spans="1:20" ht="45.6">
      <c r="A67" s="142"/>
      <c r="B67" s="71" t="s">
        <v>196</v>
      </c>
      <c r="C67" s="69" t="s">
        <v>116</v>
      </c>
      <c r="D67" s="67"/>
      <c r="E67" s="68" t="s">
        <v>84</v>
      </c>
      <c r="O67" s="43"/>
      <c r="P67" s="35" t="s">
        <v>15</v>
      </c>
      <c r="Q67" s="35" t="s">
        <v>5</v>
      </c>
      <c r="R67" s="35" t="s">
        <v>4</v>
      </c>
      <c r="S67" s="35" t="s">
        <v>18</v>
      </c>
      <c r="T67" s="36" t="s">
        <v>115</v>
      </c>
    </row>
    <row r="68" spans="1:20" ht="45.6">
      <c r="A68" s="142"/>
      <c r="B68" s="66" t="s">
        <v>257</v>
      </c>
      <c r="C68" s="69" t="s">
        <v>116</v>
      </c>
      <c r="D68" s="67"/>
      <c r="E68" s="120" t="s">
        <v>249</v>
      </c>
      <c r="G68" s="128"/>
      <c r="O68" s="44" t="str">
        <f>A66</f>
        <v>Adéquation des matériels</v>
      </c>
      <c r="P68" s="45">
        <f>IF($E$63=FALSE,COUNTIF($C$66:$C$70,"Conforme")/COUNTA($C$66:$C$70),"")</f>
        <v>0</v>
      </c>
      <c r="Q68" s="45">
        <f>IF($E$63=FALSE,COUNTIF($C$66:$C$70,"Perfectible")/COUNTA($C$66:$C$70),"")</f>
        <v>0</v>
      </c>
      <c r="R68" s="45">
        <f>IF($E$63=FALSE,COUNTIF($C$66:$C$70,"Non conforme")/COUNTA($C$66:$C$70),"")</f>
        <v>0</v>
      </c>
      <c r="S68" s="45">
        <f>IF($E$63=FALSE,COUNTIF($C$66:$C$70,"Non concerné")/COUNTA($C$66:$C$70),"")</f>
        <v>0</v>
      </c>
      <c r="T68" s="50">
        <f>IF($E$63=FALSE,COUNTIF($C$66:$C$70,"Sélectionnez...")/COUNTA($C$66:$C$70),"")</f>
        <v>1</v>
      </c>
    </row>
    <row r="69" spans="1:20" ht="34.200000000000003">
      <c r="A69" s="142"/>
      <c r="B69" s="118" t="s">
        <v>273</v>
      </c>
      <c r="C69" s="69" t="s">
        <v>116</v>
      </c>
      <c r="D69" s="67"/>
      <c r="E69" s="120" t="s">
        <v>37</v>
      </c>
      <c r="G69" s="128"/>
      <c r="O69" s="44"/>
      <c r="P69" s="45"/>
      <c r="Q69" s="45"/>
      <c r="R69" s="45"/>
      <c r="S69" s="45"/>
      <c r="T69" s="50"/>
    </row>
    <row r="70" spans="1:20" ht="22.8">
      <c r="A70" s="142"/>
      <c r="B70" s="66" t="s">
        <v>30</v>
      </c>
      <c r="C70" s="69" t="s">
        <v>116</v>
      </c>
      <c r="D70" s="67"/>
      <c r="E70" s="68" t="s">
        <v>94</v>
      </c>
      <c r="O70" s="37" t="str">
        <f>A71</f>
        <v>Méthodes de mesurage</v>
      </c>
      <c r="P70" s="30">
        <f>IF($E$63=FALSE,COUNTIF($C$71:$C$99,"Conforme")/COUNTA($C$71:$C$99),"")</f>
        <v>0</v>
      </c>
      <c r="Q70" s="30">
        <f>IF($E$63=FALSE,COUNTIF($C$71:$C$99,"Perfectible")/COUNTA($C$71:$C$99),"")</f>
        <v>0</v>
      </c>
      <c r="R70" s="30">
        <f>IF($E$63=FALSE,COUNTIF($C$71:$C$99,"Non conforme")/COUNTA($C$71:$C$99),"")</f>
        <v>0</v>
      </c>
      <c r="S70" s="30">
        <f>IF($E$63=FALSE,COUNTIF($C$71:$C$99,"Non concerné")/COUNTA($C$71:$C$99),"")</f>
        <v>0</v>
      </c>
      <c r="T70" s="49">
        <f>IF($E$63=FALSE,COUNTIF($C$71:$C$99,"Sélectionnez...")/COUNTA($C$71:$C$99),"")</f>
        <v>1</v>
      </c>
    </row>
    <row r="71" spans="1:20" ht="63.6" customHeight="1">
      <c r="A71" s="140" t="s">
        <v>6</v>
      </c>
      <c r="B71" s="15" t="s">
        <v>244</v>
      </c>
      <c r="C71" s="69" t="s">
        <v>116</v>
      </c>
      <c r="D71" s="25"/>
      <c r="E71" s="8" t="s">
        <v>52</v>
      </c>
    </row>
    <row r="72" spans="1:20" ht="34.200000000000003">
      <c r="A72" s="141"/>
      <c r="B72" s="131" t="s">
        <v>258</v>
      </c>
      <c r="C72" s="69" t="s">
        <v>116</v>
      </c>
      <c r="D72" s="25"/>
      <c r="E72" s="74" t="s">
        <v>259</v>
      </c>
      <c r="G72" s="128"/>
      <c r="H72" s="128"/>
    </row>
    <row r="73" spans="1:20" ht="40.5" customHeight="1">
      <c r="A73" s="141"/>
      <c r="B73" s="15" t="s">
        <v>34</v>
      </c>
      <c r="C73" s="69" t="s">
        <v>116</v>
      </c>
      <c r="D73" s="25"/>
      <c r="E73" s="8" t="s">
        <v>52</v>
      </c>
    </row>
    <row r="74" spans="1:20" ht="22.8">
      <c r="A74" s="141"/>
      <c r="B74" s="15" t="s">
        <v>36</v>
      </c>
      <c r="C74" s="69" t="s">
        <v>116</v>
      </c>
      <c r="D74" s="75"/>
      <c r="E74" s="8" t="s">
        <v>53</v>
      </c>
      <c r="G74" s="128"/>
      <c r="H74" s="128"/>
    </row>
    <row r="75" spans="1:20" ht="34.200000000000003">
      <c r="A75" s="141"/>
      <c r="B75" s="116" t="s">
        <v>274</v>
      </c>
      <c r="C75" s="69" t="s">
        <v>116</v>
      </c>
      <c r="D75" s="75"/>
      <c r="E75" s="119" t="s">
        <v>38</v>
      </c>
    </row>
    <row r="76" spans="1:20" ht="21" customHeight="1">
      <c r="A76" s="141"/>
      <c r="B76" s="76" t="s">
        <v>24</v>
      </c>
      <c r="C76" s="77"/>
      <c r="D76" s="77"/>
      <c r="E76" s="78"/>
    </row>
    <row r="77" spans="1:20" ht="125.4">
      <c r="A77" s="141"/>
      <c r="B77" s="15" t="s">
        <v>260</v>
      </c>
      <c r="C77" s="69" t="s">
        <v>116</v>
      </c>
      <c r="D77" s="73"/>
      <c r="E77" s="8" t="s">
        <v>54</v>
      </c>
      <c r="H77" s="128"/>
    </row>
    <row r="78" spans="1:20" ht="18.75" customHeight="1">
      <c r="A78" s="141"/>
      <c r="B78" s="15" t="s">
        <v>26</v>
      </c>
      <c r="C78" s="69" t="s">
        <v>116</v>
      </c>
      <c r="D78" s="25"/>
      <c r="E78" s="8" t="s">
        <v>54</v>
      </c>
    </row>
    <row r="79" spans="1:20" ht="28.5" customHeight="1">
      <c r="A79" s="141"/>
      <c r="B79" s="15" t="s">
        <v>25</v>
      </c>
      <c r="C79" s="69" t="s">
        <v>116</v>
      </c>
      <c r="D79" s="25"/>
      <c r="E79" s="8" t="s">
        <v>54</v>
      </c>
    </row>
    <row r="80" spans="1:20" ht="28.5" customHeight="1">
      <c r="A80" s="141"/>
      <c r="B80" s="15" t="s">
        <v>35</v>
      </c>
      <c r="C80" s="69" t="s">
        <v>116</v>
      </c>
      <c r="D80" s="25"/>
      <c r="E80" s="8" t="s">
        <v>54</v>
      </c>
    </row>
    <row r="81" spans="1:7" ht="34.200000000000003">
      <c r="A81" s="141"/>
      <c r="B81" s="123" t="s">
        <v>261</v>
      </c>
      <c r="C81" s="69" t="s">
        <v>116</v>
      </c>
      <c r="D81" s="25"/>
      <c r="E81" s="119" t="s">
        <v>248</v>
      </c>
      <c r="G81" s="128"/>
    </row>
    <row r="82" spans="1:7" ht="16.5" customHeight="1">
      <c r="A82" s="141"/>
      <c r="B82" s="15" t="s">
        <v>65</v>
      </c>
      <c r="C82" s="69" t="s">
        <v>116</v>
      </c>
      <c r="D82" s="25"/>
      <c r="E82" s="8" t="s">
        <v>93</v>
      </c>
    </row>
    <row r="83" spans="1:7" ht="20.25" customHeight="1">
      <c r="A83" s="141"/>
      <c r="B83" s="76" t="s">
        <v>27</v>
      </c>
      <c r="C83" s="77"/>
      <c r="D83" s="77"/>
      <c r="E83" s="78"/>
    </row>
    <row r="84" spans="1:7" ht="26.25" customHeight="1">
      <c r="A84" s="141"/>
      <c r="B84" s="15" t="s">
        <v>55</v>
      </c>
      <c r="C84" s="69" t="s">
        <v>116</v>
      </c>
      <c r="D84" s="25"/>
      <c r="E84" s="8" t="s">
        <v>56</v>
      </c>
    </row>
    <row r="85" spans="1:7" ht="28.5" customHeight="1">
      <c r="A85" s="141"/>
      <c r="B85" s="15" t="s">
        <v>28</v>
      </c>
      <c r="C85" s="69" t="s">
        <v>116</v>
      </c>
      <c r="D85" s="25"/>
      <c r="E85" s="8" t="s">
        <v>56</v>
      </c>
    </row>
    <row r="86" spans="1:7" ht="57">
      <c r="A86" s="141"/>
      <c r="B86" s="15" t="s">
        <v>275</v>
      </c>
      <c r="C86" s="69" t="s">
        <v>116</v>
      </c>
      <c r="D86" s="25"/>
      <c r="E86" s="8" t="s">
        <v>57</v>
      </c>
    </row>
    <row r="87" spans="1:7" ht="34.200000000000003">
      <c r="A87" s="141"/>
      <c r="B87" s="132" t="s">
        <v>262</v>
      </c>
      <c r="C87" s="69" t="s">
        <v>116</v>
      </c>
      <c r="D87" s="25"/>
      <c r="E87" s="119" t="s">
        <v>263</v>
      </c>
    </row>
    <row r="88" spans="1:7" ht="50.25" customHeight="1">
      <c r="A88" s="141"/>
      <c r="B88" s="55" t="s">
        <v>204</v>
      </c>
      <c r="C88" s="69" t="s">
        <v>116</v>
      </c>
      <c r="D88" s="25"/>
      <c r="E88" s="8" t="s">
        <v>58</v>
      </c>
    </row>
    <row r="89" spans="1:7" ht="79.8">
      <c r="A89" s="141"/>
      <c r="B89" s="116" t="s">
        <v>264</v>
      </c>
      <c r="C89" s="69" t="s">
        <v>116</v>
      </c>
      <c r="D89" s="25"/>
      <c r="E89" s="119" t="s">
        <v>265</v>
      </c>
      <c r="G89" s="128"/>
    </row>
    <row r="90" spans="1:7" ht="27.75" customHeight="1">
      <c r="A90" s="141"/>
      <c r="B90" s="15" t="s">
        <v>208</v>
      </c>
      <c r="C90" s="69" t="s">
        <v>116</v>
      </c>
      <c r="D90" s="25"/>
      <c r="E90" s="8" t="s">
        <v>59</v>
      </c>
    </row>
    <row r="91" spans="1:7" ht="27.75" customHeight="1">
      <c r="A91" s="141"/>
      <c r="B91" s="15" t="s">
        <v>209</v>
      </c>
      <c r="C91" s="69" t="s">
        <v>116</v>
      </c>
      <c r="D91" s="25"/>
      <c r="E91" s="8" t="s">
        <v>60</v>
      </c>
    </row>
    <row r="92" spans="1:7" ht="24.75" customHeight="1">
      <c r="A92" s="141"/>
      <c r="B92" s="15" t="s">
        <v>210</v>
      </c>
      <c r="C92" s="69" t="s">
        <v>116</v>
      </c>
      <c r="D92" s="25"/>
      <c r="E92" s="8" t="s">
        <v>61</v>
      </c>
    </row>
    <row r="93" spans="1:7" ht="20.25" customHeight="1">
      <c r="A93" s="141"/>
      <c r="B93" s="76" t="s">
        <v>29</v>
      </c>
      <c r="C93" s="77"/>
      <c r="D93" s="77"/>
      <c r="E93" s="78"/>
    </row>
    <row r="94" spans="1:7" ht="34.200000000000003">
      <c r="A94" s="141"/>
      <c r="B94" s="15" t="s">
        <v>245</v>
      </c>
      <c r="C94" s="69" t="s">
        <v>116</v>
      </c>
      <c r="D94" s="25"/>
      <c r="E94" s="8" t="s">
        <v>62</v>
      </c>
    </row>
    <row r="95" spans="1:7" ht="27.75" customHeight="1">
      <c r="A95" s="141"/>
      <c r="B95" s="15" t="s">
        <v>217</v>
      </c>
      <c r="C95" s="69" t="s">
        <v>116</v>
      </c>
      <c r="D95" s="25"/>
      <c r="E95" s="8" t="s">
        <v>82</v>
      </c>
    </row>
    <row r="96" spans="1:7" ht="34.200000000000003">
      <c r="A96" s="141"/>
      <c r="B96" s="131" t="s">
        <v>266</v>
      </c>
      <c r="C96" s="69" t="s">
        <v>116</v>
      </c>
      <c r="D96" s="25"/>
      <c r="E96" s="8" t="s">
        <v>63</v>
      </c>
      <c r="G96" s="128"/>
    </row>
    <row r="97" spans="1:5" ht="29.25" customHeight="1">
      <c r="A97" s="141"/>
      <c r="B97" s="15" t="s">
        <v>83</v>
      </c>
      <c r="C97" s="69" t="s">
        <v>116</v>
      </c>
      <c r="D97" s="25"/>
      <c r="E97" s="8" t="s">
        <v>64</v>
      </c>
    </row>
    <row r="98" spans="1:5" ht="18" customHeight="1">
      <c r="A98" s="141"/>
      <c r="B98" s="76" t="s">
        <v>31</v>
      </c>
      <c r="C98" s="77"/>
      <c r="D98" s="77"/>
      <c r="E98" s="78"/>
    </row>
    <row r="99" spans="1:5" ht="57">
      <c r="A99" s="141"/>
      <c r="B99" s="16" t="s">
        <v>216</v>
      </c>
      <c r="C99" s="121" t="s">
        <v>116</v>
      </c>
      <c r="D99" s="24"/>
      <c r="E99" s="14" t="s">
        <v>47</v>
      </c>
    </row>
    <row r="100" spans="1:5" ht="34.200000000000003">
      <c r="A100" s="141"/>
      <c r="B100" s="55" t="s">
        <v>250</v>
      </c>
      <c r="C100" s="27" t="s">
        <v>116</v>
      </c>
      <c r="D100" s="25"/>
      <c r="E100" s="8" t="s">
        <v>37</v>
      </c>
    </row>
  </sheetData>
  <sheetProtection sheet="1" selectLockedCells="1"/>
  <mergeCells count="12">
    <mergeCell ref="A71:A100"/>
    <mergeCell ref="A66:A70"/>
    <mergeCell ref="A7:A8"/>
    <mergeCell ref="A10:A11"/>
    <mergeCell ref="A12:A14"/>
    <mergeCell ref="A15:A16"/>
    <mergeCell ref="A24:A27"/>
    <mergeCell ref="A5:C5"/>
    <mergeCell ref="A22:C22"/>
    <mergeCell ref="A64:C64"/>
    <mergeCell ref="B63:D63"/>
    <mergeCell ref="A28:A61"/>
  </mergeCells>
  <conditionalFormatting sqref="C7:C19">
    <cfRule type="cellIs" dxfId="24" priority="39" operator="equal">
      <formula>"Sélectionnez..."</formula>
    </cfRule>
    <cfRule type="containsText" dxfId="23" priority="119" operator="containsText" text="Non conforme">
      <formula>NOT(ISERROR(SEARCH("Non conforme",C7)))</formula>
    </cfRule>
    <cfRule type="containsText" dxfId="22" priority="120" operator="containsText" text="perfectible">
      <formula>NOT(ISERROR(SEARCH("perfectible",C7)))</formula>
    </cfRule>
    <cfRule type="containsText" dxfId="21" priority="121" operator="containsText" text="Conforme">
      <formula>NOT(ISERROR(SEARCH("Conforme",C7)))</formula>
    </cfRule>
    <cfRule type="colorScale" priority="122">
      <colorScale>
        <cfvo type="min"/>
        <cfvo type="percentile" val="50"/>
        <cfvo type="max"/>
        <color rgb="FFF8696B"/>
        <color rgb="FFFFEB84"/>
        <color rgb="FF63BE7B"/>
      </colorScale>
    </cfRule>
  </conditionalFormatting>
  <conditionalFormatting sqref="C24:C61">
    <cfRule type="cellIs" dxfId="20" priority="130" operator="equal">
      <formula>"Sélectionnez..."</formula>
    </cfRule>
    <cfRule type="containsText" dxfId="19" priority="131" operator="containsText" text="Non conforme">
      <formula>NOT(ISERROR(SEARCH("Non conforme",C24)))</formula>
    </cfRule>
    <cfRule type="containsText" dxfId="18" priority="132" operator="containsText" text="perfectible">
      <formula>NOT(ISERROR(SEARCH("perfectible",C24)))</formula>
    </cfRule>
    <cfRule type="containsText" dxfId="17" priority="133" operator="containsText" text="Conforme">
      <formula>NOT(ISERROR(SEARCH("Conforme",C24)))</formula>
    </cfRule>
    <cfRule type="colorScale" priority="134">
      <colorScale>
        <cfvo type="min"/>
        <cfvo type="percentile" val="50"/>
        <cfvo type="max"/>
        <color rgb="FFF8696B"/>
        <color rgb="FFFFEB84"/>
        <color rgb="FF63BE7B"/>
      </colorScale>
    </cfRule>
  </conditionalFormatting>
  <conditionalFormatting sqref="C66:C75">
    <cfRule type="cellIs" dxfId="16" priority="8" operator="equal">
      <formula>"Sélectionnez..."</formula>
    </cfRule>
    <cfRule type="containsText" dxfId="15" priority="9" operator="containsText" text="Non conforme">
      <formula>NOT(ISERROR(SEARCH("Non conforme",C66)))</formula>
    </cfRule>
    <cfRule type="containsText" dxfId="14" priority="10" operator="containsText" text="perfectible">
      <formula>NOT(ISERROR(SEARCH("perfectible",C66)))</formula>
    </cfRule>
    <cfRule type="containsText" dxfId="13" priority="11" operator="containsText" text="Conforme">
      <formula>NOT(ISERROR(SEARCH("Conforme",C66)))</formula>
    </cfRule>
  </conditionalFormatting>
  <conditionalFormatting sqref="C71:C73 C94:C97 C75 C77:C82 C84:C92 C99:C100">
    <cfRule type="colorScale" priority="28">
      <colorScale>
        <cfvo type="min"/>
        <cfvo type="percentile" val="50"/>
        <cfvo type="max"/>
        <color rgb="FFF8696B"/>
        <color rgb="FFFFEB84"/>
        <color rgb="FF63BE7B"/>
      </colorScale>
    </cfRule>
  </conditionalFormatting>
  <conditionalFormatting sqref="C74">
    <cfRule type="colorScale" priority="12">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onditionalFormatting>
  <conditionalFormatting sqref="C76">
    <cfRule type="expression" dxfId="12" priority="18">
      <formula>$E$63=TRUE</formula>
    </cfRule>
  </conditionalFormatting>
  <conditionalFormatting sqref="C94:C97 C75 C66:C73 C77:C82 C84:C92 C99:C100">
    <cfRule type="colorScale" priority="23">
      <colorScale>
        <cfvo type="min"/>
        <cfvo type="percentile" val="50"/>
        <cfvo type="max"/>
        <color rgb="FFF8696B"/>
        <color rgb="FFFFEB84"/>
        <color rgb="FF63BE7B"/>
      </colorScale>
    </cfRule>
  </conditionalFormatting>
  <conditionalFormatting sqref="C94:C97 C77:C82 C84:C92 C99:C100">
    <cfRule type="cellIs" dxfId="11" priority="19" operator="equal">
      <formula>"Sélectionnez..."</formula>
    </cfRule>
    <cfRule type="containsText" dxfId="10" priority="20" operator="containsText" text="Non conforme">
      <formula>NOT(ISERROR(SEARCH("Non conforme",C77)))</formula>
    </cfRule>
    <cfRule type="containsText" dxfId="9" priority="21" operator="containsText" text="perfectible">
      <formula>NOT(ISERROR(SEARCH("perfectible",C77)))</formula>
    </cfRule>
    <cfRule type="containsText" dxfId="8" priority="22" operator="containsText" text="Conforme">
      <formula>NOT(ISERROR(SEARCH("Conforme",C77)))</formula>
    </cfRule>
  </conditionalFormatting>
  <conditionalFormatting sqref="C83">
    <cfRule type="expression" dxfId="7" priority="17">
      <formula>$E$63=TRUE</formula>
    </cfRule>
  </conditionalFormatting>
  <conditionalFormatting sqref="C93">
    <cfRule type="expression" dxfId="6" priority="16">
      <formula>$E$63=TRUE</formula>
    </cfRule>
  </conditionalFormatting>
  <conditionalFormatting sqref="C98">
    <cfRule type="expression" dxfId="5" priority="15">
      <formula>$E$63=TRUE</formula>
    </cfRule>
  </conditionalFormatting>
  <conditionalFormatting sqref="D75 D76:E99 B82:B86 B88:B99">
    <cfRule type="expression" dxfId="4" priority="41">
      <formula>$E$63=TRUE</formula>
    </cfRule>
  </conditionalFormatting>
  <conditionalFormatting sqref="D66:E74 A66:B71 B72:B80">
    <cfRule type="expression" dxfId="3" priority="14">
      <formula>$E$63=TRUE</formula>
    </cfRule>
  </conditionalFormatting>
  <conditionalFormatting sqref="D100:E100 B100">
    <cfRule type="expression" dxfId="2" priority="7">
      <formula>$E$63=TRUE</formula>
    </cfRule>
  </conditionalFormatting>
  <dataValidations count="1">
    <dataValidation type="list" allowBlank="1" showInputMessage="1" showErrorMessage="1" sqref="C7:C19 C99:C100 C24:C61 C66:C75 C77:C82 C94:C97 C84:C92" xr:uid="{F47AD190-1BBB-4943-8915-61B9F57B1136}">
      <formula1>Choix</formula1>
    </dataValidation>
  </dataValidations>
  <printOptions horizontalCentered="1"/>
  <pageMargins left="0.39370078740157483" right="0.39370078740157483" top="0.19685039370078741" bottom="0.19685039370078741" header="0.19685039370078741" footer="0.19685039370078741"/>
  <pageSetup paperSize="9" fitToHeight="0" orientation="landscape" r:id="rId1"/>
  <rowBreaks count="3" manualBreakCount="3">
    <brk id="20" max="16383" man="1"/>
    <brk id="62" max="16383" man="1"/>
    <brk id="8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ase à cocher N2SO">
              <controlPr defaultSize="0" autoFill="0" autoLine="0" autoPict="0">
                <anchor moveWithCells="1">
                  <from>
                    <xdr:col>4</xdr:col>
                    <xdr:colOff>53340</xdr:colOff>
                    <xdr:row>62</xdr:row>
                    <xdr:rowOff>30480</xdr:rowOff>
                  </from>
                  <to>
                    <xdr:col>4</xdr:col>
                    <xdr:colOff>281940</xdr:colOff>
                    <xdr:row>62</xdr:row>
                    <xdr:rowOff>220980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dimension ref="A1:L112"/>
  <sheetViews>
    <sheetView topLeftCell="A49" zoomScaleNormal="100" workbookViewId="0">
      <selection activeCell="B102" sqref="B102"/>
    </sheetView>
  </sheetViews>
  <sheetFormatPr baseColWidth="10" defaultColWidth="11.625" defaultRowHeight="11.4"/>
  <cols>
    <col min="1" max="1" width="94.875" customWidth="1"/>
    <col min="2" max="2" width="9.75" customWidth="1"/>
    <col min="3" max="3" width="1.875" customWidth="1"/>
    <col min="4" max="8" width="16.375" customWidth="1"/>
    <col min="9" max="9" width="9.875" customWidth="1"/>
    <col min="10" max="10" width="25.25" hidden="1" customWidth="1"/>
    <col min="11" max="12" width="11.625" hidden="1" customWidth="1"/>
  </cols>
  <sheetData>
    <row r="1" spans="1:12" ht="50.1" customHeight="1">
      <c r="A1" s="145" t="str">
        <f>Introduction!$C$1</f>
        <v>V2 - JANVIER 2026</v>
      </c>
      <c r="B1" s="145"/>
    </row>
    <row r="3" spans="1:12" s="83" customFormat="1" ht="45" customHeight="1">
      <c r="A3" s="81" t="s">
        <v>227</v>
      </c>
      <c r="B3" s="82"/>
    </row>
    <row r="4" spans="1:12" ht="16.05" customHeight="1">
      <c r="A4" s="84" t="s">
        <v>106</v>
      </c>
      <c r="B4" s="85" t="s">
        <v>90</v>
      </c>
      <c r="J4" s="86"/>
      <c r="K4" s="87" t="s">
        <v>19</v>
      </c>
      <c r="L4" s="88" t="s">
        <v>20</v>
      </c>
    </row>
    <row r="5" spans="1:12" ht="15" customHeight="1">
      <c r="A5" s="13" t="s">
        <v>169</v>
      </c>
      <c r="B5" s="89" t="b">
        <v>0</v>
      </c>
      <c r="H5" s="19"/>
      <c r="J5" s="90" t="s">
        <v>95</v>
      </c>
      <c r="K5" s="91">
        <f>COUNTIF($B$5:$B$64,TRUE)/COUNTA($B$5:$B$11,$B$13:$B$14,$B$17:$B$30,$B$32:$B$34,$B$37:$B$55,$B$57:$B$64)</f>
        <v>0</v>
      </c>
      <c r="L5" s="92">
        <f>COUNTIF($B$5:$B$64,FALSE)/COUNTA($B$5:$B$11,$B$13:$B$14,$B$17:$B$30,$B$32:$B$34,$B$37:$B$55,$B$57:$B$64)</f>
        <v>1</v>
      </c>
    </row>
    <row r="6" spans="1:12" ht="15" customHeight="1">
      <c r="A6" s="13" t="s">
        <v>163</v>
      </c>
      <c r="B6" s="93" t="b">
        <v>0</v>
      </c>
      <c r="J6" s="94" t="s">
        <v>112</v>
      </c>
      <c r="K6" s="87" t="s">
        <v>19</v>
      </c>
      <c r="L6" s="88" t="s">
        <v>20</v>
      </c>
    </row>
    <row r="7" spans="1:12" ht="15" customHeight="1">
      <c r="A7" s="13" t="s">
        <v>164</v>
      </c>
      <c r="B7" s="89" t="b">
        <v>0</v>
      </c>
      <c r="J7" s="90" t="str">
        <f>A4</f>
        <v>Informations générales</v>
      </c>
      <c r="K7" s="91">
        <f>COUNTIF($B$5:$B$11,TRUE)/COUNTA($B$5:$B$11)</f>
        <v>0</v>
      </c>
      <c r="L7" s="92">
        <f>COUNTIF($B$5:$B$11,FALSE)/COUNTA($B$5:$B$11)</f>
        <v>1</v>
      </c>
    </row>
    <row r="8" spans="1:12" ht="15" customHeight="1">
      <c r="A8" s="13" t="s">
        <v>170</v>
      </c>
      <c r="B8" s="89" t="b">
        <v>0</v>
      </c>
      <c r="J8" s="90" t="str">
        <f>A12</f>
        <v>Références réglementaires et normatives</v>
      </c>
      <c r="K8" s="91">
        <f>COUNTIF($B$13:$B$14,TRUE)/COUNTA($B$13:$B$14)</f>
        <v>0</v>
      </c>
      <c r="L8" s="92">
        <f>COUNTIF($B$13:$B$14,FALSE)/COUNTA($B$13:$B$14)</f>
        <v>1</v>
      </c>
    </row>
    <row r="9" spans="1:12" ht="15" customHeight="1">
      <c r="A9" s="13" t="s">
        <v>166</v>
      </c>
      <c r="B9" s="89" t="b">
        <v>0</v>
      </c>
      <c r="J9" s="90" t="str">
        <f>A15</f>
        <v>Description de l'ERP</v>
      </c>
      <c r="K9" s="91">
        <f>COUNTIF($B$17:$B$30,TRUE)/COUNTA($B$17:$B$30)</f>
        <v>0</v>
      </c>
      <c r="L9" s="92">
        <f>COUNTIF($B$17:$B$30,FALSE)/COUNTA($B$17:$B$30)</f>
        <v>1</v>
      </c>
    </row>
    <row r="10" spans="1:12" ht="15" customHeight="1">
      <c r="A10" s="13" t="s">
        <v>167</v>
      </c>
      <c r="B10" s="89" t="b">
        <v>0</v>
      </c>
      <c r="J10" s="90" t="s">
        <v>200</v>
      </c>
      <c r="K10" s="91">
        <f>COUNTIF($B$32:$B$34,TRUE)/COUNTA($B$32:$B$34)</f>
        <v>0</v>
      </c>
      <c r="L10" s="92">
        <f>COUNTIF($B$32:$B$34,FALSE)/COUNTA($B$32:$B$34)</f>
        <v>1</v>
      </c>
    </row>
    <row r="11" spans="1:12" ht="30" customHeight="1">
      <c r="A11" s="95" t="s">
        <v>205</v>
      </c>
      <c r="B11" s="96" t="b">
        <v>0</v>
      </c>
      <c r="J11" s="90" t="str">
        <f>A35</f>
        <v>Mesurages</v>
      </c>
      <c r="K11" s="91">
        <f>COUNTIF($B$37:$B$55,TRUE)/COUNTA($B$37:$B$55)</f>
        <v>0</v>
      </c>
      <c r="L11" s="92">
        <f>COUNTIF($B$37:$B$55,FALSE)/COUNTA($B$37:$B$55)</f>
        <v>1</v>
      </c>
    </row>
    <row r="12" spans="1:12" ht="16.05" customHeight="1">
      <c r="A12" s="84" t="s">
        <v>122</v>
      </c>
      <c r="B12" s="85" t="s">
        <v>90</v>
      </c>
      <c r="J12" s="97" t="str">
        <f>A56</f>
        <v>Analyse, conclusions et suites à donner</v>
      </c>
      <c r="K12" s="98">
        <f>COUNTIF($B$57:$B$64,TRUE)/COUNTA($B$57:$B$64)</f>
        <v>0</v>
      </c>
      <c r="L12" s="99">
        <f>COUNTIF($B$57:$B$64,FALSE)/COUNTA($B$57:$B$64)</f>
        <v>1</v>
      </c>
    </row>
    <row r="13" spans="1:12" ht="15" customHeight="1">
      <c r="A13" s="95" t="s">
        <v>161</v>
      </c>
      <c r="B13" s="96" t="b">
        <v>0</v>
      </c>
      <c r="K13" s="91"/>
      <c r="L13" s="91"/>
    </row>
    <row r="14" spans="1:12" ht="15" customHeight="1">
      <c r="A14" s="95" t="s">
        <v>160</v>
      </c>
      <c r="B14" s="96" t="b">
        <v>0</v>
      </c>
      <c r="K14" s="91"/>
      <c r="L14" s="91"/>
    </row>
    <row r="15" spans="1:12" ht="16.05" customHeight="1">
      <c r="A15" s="84" t="s">
        <v>107</v>
      </c>
      <c r="B15" s="85" t="s">
        <v>90</v>
      </c>
      <c r="K15" s="91"/>
      <c r="L15" s="91"/>
    </row>
    <row r="16" spans="1:12" ht="16.05" customHeight="1">
      <c r="A16" s="113" t="s">
        <v>104</v>
      </c>
      <c r="B16" s="114"/>
      <c r="K16" s="91"/>
      <c r="L16" s="91"/>
    </row>
    <row r="17" spans="1:4" ht="15" customHeight="1">
      <c r="A17" s="95" t="s">
        <v>124</v>
      </c>
      <c r="B17" s="96" t="b">
        <v>0</v>
      </c>
    </row>
    <row r="18" spans="1:4" ht="15" customHeight="1">
      <c r="A18" s="95" t="s">
        <v>125</v>
      </c>
      <c r="B18" s="96" t="b">
        <v>0</v>
      </c>
    </row>
    <row r="19" spans="1:4" ht="15" customHeight="1">
      <c r="A19" s="95" t="s">
        <v>126</v>
      </c>
      <c r="B19" s="96" t="b">
        <v>0</v>
      </c>
    </row>
    <row r="20" spans="1:4" ht="15" customHeight="1">
      <c r="A20" s="95" t="s">
        <v>127</v>
      </c>
      <c r="B20" s="96" t="b">
        <v>0</v>
      </c>
    </row>
    <row r="21" spans="1:4" ht="15" customHeight="1">
      <c r="A21" s="95" t="s">
        <v>128</v>
      </c>
      <c r="B21" s="96" t="b">
        <v>0</v>
      </c>
    </row>
    <row r="22" spans="1:4" ht="15" customHeight="1">
      <c r="A22" s="95" t="s">
        <v>129</v>
      </c>
      <c r="B22" s="96" t="b">
        <v>0</v>
      </c>
    </row>
    <row r="23" spans="1:4" ht="15" customHeight="1">
      <c r="A23" s="100" t="s">
        <v>130</v>
      </c>
      <c r="B23" s="96" t="b">
        <v>0</v>
      </c>
    </row>
    <row r="24" spans="1:4" ht="16.05" customHeight="1">
      <c r="A24" s="113" t="s">
        <v>123</v>
      </c>
      <c r="B24" s="114"/>
    </row>
    <row r="25" spans="1:4" ht="15" customHeight="1">
      <c r="A25" s="95" t="s">
        <v>131</v>
      </c>
      <c r="B25" s="101" t="b">
        <v>0</v>
      </c>
      <c r="D25" s="54"/>
    </row>
    <row r="26" spans="1:4" ht="15" customHeight="1">
      <c r="A26" s="95" t="s">
        <v>132</v>
      </c>
      <c r="B26" s="101" t="b">
        <v>0</v>
      </c>
      <c r="D26" s="54"/>
    </row>
    <row r="27" spans="1:4" ht="15" customHeight="1">
      <c r="A27" s="95" t="s">
        <v>133</v>
      </c>
      <c r="B27" s="101" t="b">
        <v>0</v>
      </c>
      <c r="D27" s="54"/>
    </row>
    <row r="28" spans="1:4" ht="15" customHeight="1">
      <c r="A28" s="95" t="s">
        <v>134</v>
      </c>
      <c r="B28" s="101" t="b">
        <v>0</v>
      </c>
      <c r="D28" s="54"/>
    </row>
    <row r="29" spans="1:4" ht="15" customHeight="1">
      <c r="A29" s="95" t="s">
        <v>135</v>
      </c>
      <c r="B29" s="101" t="b">
        <v>0</v>
      </c>
      <c r="D29" s="54"/>
    </row>
    <row r="30" spans="1:4" ht="15" customHeight="1">
      <c r="A30" s="95" t="s">
        <v>136</v>
      </c>
      <c r="B30" s="101" t="b">
        <v>0</v>
      </c>
      <c r="D30" s="54"/>
    </row>
    <row r="31" spans="1:4" ht="16.05" customHeight="1">
      <c r="A31" s="84" t="s">
        <v>121</v>
      </c>
      <c r="B31" s="85" t="s">
        <v>90</v>
      </c>
      <c r="D31" s="54"/>
    </row>
    <row r="32" spans="1:4" ht="15" customHeight="1">
      <c r="A32" s="102" t="s">
        <v>137</v>
      </c>
      <c r="B32" s="101" t="b">
        <v>0</v>
      </c>
      <c r="D32" s="54"/>
    </row>
    <row r="33" spans="1:4" ht="15" customHeight="1">
      <c r="A33" s="102" t="s">
        <v>138</v>
      </c>
      <c r="B33" s="101" t="b">
        <v>0</v>
      </c>
      <c r="D33" s="54"/>
    </row>
    <row r="34" spans="1:4" ht="30" customHeight="1">
      <c r="A34" s="102" t="s">
        <v>231</v>
      </c>
      <c r="B34" s="101" t="b">
        <v>0</v>
      </c>
    </row>
    <row r="35" spans="1:4" ht="16.05" customHeight="1">
      <c r="A35" s="84" t="s">
        <v>197</v>
      </c>
      <c r="B35" s="85" t="s">
        <v>90</v>
      </c>
    </row>
    <row r="36" spans="1:4" ht="16.05" customHeight="1">
      <c r="A36" s="113" t="s">
        <v>100</v>
      </c>
      <c r="B36" s="114"/>
    </row>
    <row r="37" spans="1:4" ht="15" customHeight="1">
      <c r="A37" s="102" t="s">
        <v>178</v>
      </c>
      <c r="B37" s="101" t="b">
        <v>0</v>
      </c>
    </row>
    <row r="38" spans="1:4" ht="15" customHeight="1">
      <c r="A38" s="95" t="s">
        <v>139</v>
      </c>
      <c r="B38" s="101" t="b">
        <v>0</v>
      </c>
      <c r="D38" s="54"/>
    </row>
    <row r="39" spans="1:4" ht="15" customHeight="1">
      <c r="A39" s="95" t="s">
        <v>198</v>
      </c>
      <c r="B39" s="101" t="b">
        <v>0</v>
      </c>
      <c r="D39" s="54"/>
    </row>
    <row r="40" spans="1:4" ht="15" customHeight="1">
      <c r="A40" s="95" t="s">
        <v>140</v>
      </c>
      <c r="B40" s="101" t="b">
        <v>0</v>
      </c>
      <c r="D40" s="54"/>
    </row>
    <row r="41" spans="1:4" ht="15" customHeight="1">
      <c r="A41" s="95" t="s">
        <v>141</v>
      </c>
      <c r="B41" s="96" t="b">
        <v>0</v>
      </c>
    </row>
    <row r="42" spans="1:4" ht="16.05" customHeight="1">
      <c r="A42" s="113" t="s">
        <v>105</v>
      </c>
      <c r="B42" s="114"/>
    </row>
    <row r="43" spans="1:4" ht="15" customHeight="1">
      <c r="A43" s="95" t="s">
        <v>142</v>
      </c>
      <c r="B43" s="96" t="b">
        <v>0</v>
      </c>
    </row>
    <row r="44" spans="1:4" ht="15" customHeight="1">
      <c r="A44" s="95" t="s">
        <v>143</v>
      </c>
      <c r="B44" s="96" t="b">
        <v>0</v>
      </c>
    </row>
    <row r="45" spans="1:4" ht="15" customHeight="1">
      <c r="A45" s="95" t="s">
        <v>144</v>
      </c>
      <c r="B45" s="96" t="b">
        <v>0</v>
      </c>
    </row>
    <row r="46" spans="1:4" ht="15" customHeight="1">
      <c r="A46" s="95" t="s">
        <v>145</v>
      </c>
      <c r="B46" s="96" t="b">
        <v>0</v>
      </c>
    </row>
    <row r="47" spans="1:4" ht="16.05" customHeight="1">
      <c r="A47" s="113" t="s">
        <v>177</v>
      </c>
      <c r="B47" s="114"/>
    </row>
    <row r="48" spans="1:4" ht="15" customHeight="1">
      <c r="A48" s="95" t="s">
        <v>146</v>
      </c>
      <c r="B48" s="96" t="b">
        <v>0</v>
      </c>
    </row>
    <row r="49" spans="1:2" ht="15" customHeight="1">
      <c r="A49" s="95" t="s">
        <v>147</v>
      </c>
      <c r="B49" s="96" t="b">
        <v>0</v>
      </c>
    </row>
    <row r="50" spans="1:2" ht="15" customHeight="1">
      <c r="A50" s="95" t="s">
        <v>148</v>
      </c>
      <c r="B50" s="96" t="b">
        <v>0</v>
      </c>
    </row>
    <row r="51" spans="1:2" ht="15" customHeight="1">
      <c r="A51" s="95" t="s">
        <v>149</v>
      </c>
      <c r="B51" s="96" t="b">
        <v>0</v>
      </c>
    </row>
    <row r="52" spans="1:2" ht="15" customHeight="1">
      <c r="A52" s="95" t="s">
        <v>246</v>
      </c>
      <c r="B52" s="96" t="b">
        <v>0</v>
      </c>
    </row>
    <row r="53" spans="1:2" ht="16.05" customHeight="1">
      <c r="A53" s="113" t="s">
        <v>98</v>
      </c>
      <c r="B53" s="113"/>
    </row>
    <row r="54" spans="1:2" ht="15" customHeight="1">
      <c r="A54" s="102" t="s">
        <v>179</v>
      </c>
      <c r="B54" s="96" t="b">
        <v>0</v>
      </c>
    </row>
    <row r="55" spans="1:2" ht="15" customHeight="1">
      <c r="A55" s="102" t="s">
        <v>150</v>
      </c>
      <c r="B55" s="96" t="b">
        <v>0</v>
      </c>
    </row>
    <row r="56" spans="1:2" ht="16.05" customHeight="1">
      <c r="A56" s="84" t="s">
        <v>199</v>
      </c>
      <c r="B56" s="85" t="s">
        <v>90</v>
      </c>
    </row>
    <row r="57" spans="1:2" ht="15" customHeight="1">
      <c r="A57" s="95" t="s">
        <v>180</v>
      </c>
      <c r="B57" s="96" t="b">
        <v>0</v>
      </c>
    </row>
    <row r="58" spans="1:2" ht="15" customHeight="1">
      <c r="A58" s="95" t="s">
        <v>181</v>
      </c>
      <c r="B58" s="96" t="b">
        <v>0</v>
      </c>
    </row>
    <row r="59" spans="1:2" ht="15" customHeight="1">
      <c r="A59" s="95" t="s">
        <v>228</v>
      </c>
      <c r="B59" s="96" t="b">
        <v>0</v>
      </c>
    </row>
    <row r="60" spans="1:2" ht="30" customHeight="1">
      <c r="A60" s="103" t="s">
        <v>234</v>
      </c>
      <c r="B60" s="96" t="b">
        <v>0</v>
      </c>
    </row>
    <row r="61" spans="1:2" ht="40.049999999999997" customHeight="1">
      <c r="A61" s="103" t="s">
        <v>233</v>
      </c>
      <c r="B61" s="104" t="b">
        <v>0</v>
      </c>
    </row>
    <row r="62" spans="1:2" ht="15" customHeight="1">
      <c r="A62" s="95" t="s">
        <v>171</v>
      </c>
      <c r="B62" s="104" t="b">
        <v>0</v>
      </c>
    </row>
    <row r="63" spans="1:2" ht="15" customHeight="1">
      <c r="A63" s="95" t="s">
        <v>172</v>
      </c>
      <c r="B63" s="96" t="b">
        <v>0</v>
      </c>
    </row>
    <row r="64" spans="1:2" ht="30" customHeight="1">
      <c r="A64" s="95" t="s">
        <v>267</v>
      </c>
      <c r="B64" s="96" t="b">
        <v>0</v>
      </c>
    </row>
    <row r="65" spans="1:12" ht="17.25" customHeight="1"/>
    <row r="66" spans="1:12" ht="20.25" customHeight="1">
      <c r="A66" s="112" t="s">
        <v>110</v>
      </c>
      <c r="B66" s="105" t="b">
        <v>0</v>
      </c>
      <c r="C66" s="106"/>
      <c r="D66" s="83"/>
    </row>
    <row r="67" spans="1:12" s="83" customFormat="1" ht="45" customHeight="1">
      <c r="A67" s="81" t="s">
        <v>229</v>
      </c>
      <c r="B67" s="107"/>
      <c r="J67"/>
      <c r="K67"/>
      <c r="L67"/>
    </row>
    <row r="68" spans="1:12" ht="16.05" customHeight="1">
      <c r="A68" s="84" t="s">
        <v>106</v>
      </c>
      <c r="B68" s="85" t="s">
        <v>90</v>
      </c>
      <c r="J68" s="83"/>
      <c r="K68" s="83"/>
      <c r="L68" s="83"/>
    </row>
    <row r="69" spans="1:12" ht="15" customHeight="1">
      <c r="A69" s="95" t="s">
        <v>162</v>
      </c>
      <c r="B69" s="20" t="b">
        <v>0</v>
      </c>
    </row>
    <row r="70" spans="1:12" ht="15" customHeight="1">
      <c r="A70" s="95" t="s">
        <v>163</v>
      </c>
      <c r="B70" s="21" t="b">
        <v>0</v>
      </c>
      <c r="J70" s="86"/>
      <c r="K70" s="87" t="s">
        <v>19</v>
      </c>
      <c r="L70" s="88" t="s">
        <v>20</v>
      </c>
    </row>
    <row r="71" spans="1:12" ht="15" customHeight="1">
      <c r="A71" s="95" t="s">
        <v>164</v>
      </c>
      <c r="B71" s="20" t="b">
        <v>0</v>
      </c>
      <c r="J71" s="90" t="s">
        <v>113</v>
      </c>
      <c r="K71" s="108">
        <f>IF($B$66=FALSE,COUNTIF($B$69:$B$112,TRUE)/COUNTA(B$69:B$76,B$78:B$79,B$82:B$95,B$97,B$99,B$101:B$103,B$106:B$112),"")</f>
        <v>0</v>
      </c>
      <c r="L71" s="109">
        <f>IF($B$66=FALSE,COUNTIF($B$69:$B$112,FALSE)/COUNTA(B$69:B$76,B$78:B$79,B$82:B$95,B$97,B$99,B$101:B$103,B$106:B$112),"")</f>
        <v>1</v>
      </c>
    </row>
    <row r="72" spans="1:12" ht="15" customHeight="1">
      <c r="A72" s="95" t="s">
        <v>165</v>
      </c>
      <c r="B72" s="20" t="b">
        <v>0</v>
      </c>
      <c r="J72" s="94" t="s">
        <v>114</v>
      </c>
      <c r="K72" s="87" t="s">
        <v>19</v>
      </c>
      <c r="L72" s="88" t="s">
        <v>20</v>
      </c>
    </row>
    <row r="73" spans="1:12" ht="15" customHeight="1">
      <c r="A73" s="95" t="s">
        <v>166</v>
      </c>
      <c r="B73" s="20" t="b">
        <v>0</v>
      </c>
      <c r="J73" s="90" t="str">
        <f>A68</f>
        <v>Informations générales</v>
      </c>
      <c r="K73" s="108">
        <f>IF($B$66=FALSE,COUNTIF($B$69:$B$76,TRUE)/COUNTA($B$69:$B$76),"")</f>
        <v>0</v>
      </c>
      <c r="L73" s="109">
        <f>IF($B$66=FALSE,COUNTIF($B$69:$B$76,FALSE)/COUNTA($B$69:$B$76),"")</f>
        <v>1</v>
      </c>
    </row>
    <row r="74" spans="1:12" ht="15" customHeight="1">
      <c r="A74" s="95" t="s">
        <v>167</v>
      </c>
      <c r="B74" s="20" t="b">
        <v>0</v>
      </c>
      <c r="J74" s="90" t="str">
        <f>A77</f>
        <v>Références réglementaires et normatives</v>
      </c>
      <c r="K74" s="108">
        <f>IF($B$66=FALSE,COUNTIF($B$78:$B$79,TRUE)/COUNTA($B$78:$B$79),"")</f>
        <v>0</v>
      </c>
      <c r="L74" s="109">
        <f>IF($B$66=FALSE,COUNTIF($B$78:$B$79,FALSE)/COUNTA($B$78:$B$79),"")</f>
        <v>1</v>
      </c>
    </row>
    <row r="75" spans="1:12" ht="30" customHeight="1">
      <c r="A75" s="95" t="s">
        <v>268</v>
      </c>
      <c r="B75" s="20" t="b">
        <v>0</v>
      </c>
      <c r="J75" s="90" t="str">
        <f>A80</f>
        <v>Description de l'ERP</v>
      </c>
      <c r="K75" s="108">
        <f>IF($B$66=FALSE,COUNTIF($B$82:$B$95,TRUE)/COUNTA($B$82:$B$95),"")</f>
        <v>0</v>
      </c>
      <c r="L75" s="109">
        <f>IF($B$66=FALSE,COUNTIF($B$82:$B$95,FALSE)/COUNTA($B$82:$B$95),"")</f>
        <v>1</v>
      </c>
    </row>
    <row r="76" spans="1:12" ht="15" customHeight="1">
      <c r="A76" s="95" t="s">
        <v>168</v>
      </c>
      <c r="B76" s="20" t="b">
        <v>0</v>
      </c>
      <c r="J76" s="90" t="s">
        <v>200</v>
      </c>
      <c r="K76" s="108">
        <f>IF($B$66=FALSE,COUNTIF($B$97,TRUE)/COUNTA($B$97),"")</f>
        <v>0</v>
      </c>
      <c r="L76" s="109">
        <f>IF($B$66=FALSE,COUNTIF($B$97,FALSE)/COUNTA($B$97),"")</f>
        <v>1</v>
      </c>
    </row>
    <row r="77" spans="1:12" ht="16.05" customHeight="1">
      <c r="A77" s="84" t="s">
        <v>122</v>
      </c>
      <c r="B77" s="85" t="s">
        <v>90</v>
      </c>
      <c r="J77" s="90" t="str">
        <f>A98</f>
        <v>Mesurages</v>
      </c>
      <c r="K77" s="108">
        <f>IF($B$66=FALSE,COUNTIF($B$99:$B$103,TRUE)/COUNTA($B$99:$B$103),"")</f>
        <v>0</v>
      </c>
      <c r="L77" s="109">
        <f>IF($B$66=FALSE,COUNTIF($B$99:$B$103,FALSE)/COUNTA($B$99:$B$103),"")</f>
        <v>1</v>
      </c>
    </row>
    <row r="78" spans="1:12" ht="15" customHeight="1">
      <c r="A78" s="95" t="s">
        <v>161</v>
      </c>
      <c r="B78" s="20" t="b">
        <v>0</v>
      </c>
      <c r="J78" s="97" t="str">
        <f>A104</f>
        <v>Analyse et conclusions</v>
      </c>
      <c r="K78" s="110">
        <f>IF($B$66=FALSE,COUNTIF($B$106:$B$112,TRUE)/COUNTA($B$106:$B$112),"")</f>
        <v>0</v>
      </c>
      <c r="L78" s="111">
        <f>IF($B$66=FALSE,COUNTIF($B$106:$B$112,FALSE)/COUNTA($B$106:$B$112),"")</f>
        <v>1</v>
      </c>
    </row>
    <row r="79" spans="1:12" ht="15" customHeight="1">
      <c r="A79" s="95" t="s">
        <v>160</v>
      </c>
      <c r="B79" s="20" t="b">
        <v>0</v>
      </c>
      <c r="K79" s="108"/>
      <c r="L79" s="108"/>
    </row>
    <row r="80" spans="1:12" ht="16.05" customHeight="1">
      <c r="A80" s="84" t="s">
        <v>107</v>
      </c>
      <c r="B80" s="85" t="s">
        <v>90</v>
      </c>
      <c r="K80" s="108"/>
      <c r="L80" s="108"/>
    </row>
    <row r="81" spans="1:12" ht="16.05" customHeight="1">
      <c r="A81" s="113" t="s">
        <v>102</v>
      </c>
      <c r="B81" s="114"/>
      <c r="K81" s="108"/>
      <c r="L81" s="108"/>
    </row>
    <row r="82" spans="1:12" ht="15" customHeight="1">
      <c r="A82" s="95" t="s">
        <v>124</v>
      </c>
      <c r="B82" s="22" t="b">
        <v>0</v>
      </c>
      <c r="K82" s="108"/>
      <c r="L82" s="108"/>
    </row>
    <row r="83" spans="1:12" ht="15" customHeight="1">
      <c r="A83" s="95" t="s">
        <v>125</v>
      </c>
      <c r="B83" s="22" t="b">
        <v>0</v>
      </c>
      <c r="K83" s="108"/>
      <c r="L83" s="108"/>
    </row>
    <row r="84" spans="1:12" ht="15" customHeight="1">
      <c r="A84" s="95" t="s">
        <v>126</v>
      </c>
      <c r="B84" s="22" t="b">
        <v>0</v>
      </c>
    </row>
    <row r="85" spans="1:12" ht="15" customHeight="1">
      <c r="A85" s="95" t="s">
        <v>127</v>
      </c>
      <c r="B85" s="22" t="b">
        <v>0</v>
      </c>
    </row>
    <row r="86" spans="1:12" ht="15" customHeight="1">
      <c r="A86" s="95" t="s">
        <v>128</v>
      </c>
      <c r="B86" s="22" t="b">
        <v>0</v>
      </c>
    </row>
    <row r="87" spans="1:12" ht="15" customHeight="1">
      <c r="A87" s="95" t="s">
        <v>129</v>
      </c>
      <c r="B87" s="22" t="b">
        <v>0</v>
      </c>
    </row>
    <row r="88" spans="1:12" ht="15" customHeight="1">
      <c r="A88" s="100" t="s">
        <v>130</v>
      </c>
      <c r="B88" s="96" t="b">
        <v>0</v>
      </c>
    </row>
    <row r="89" spans="1:12" ht="16.05" customHeight="1">
      <c r="A89" s="113" t="s">
        <v>123</v>
      </c>
      <c r="B89" s="114"/>
    </row>
    <row r="90" spans="1:12" ht="15" customHeight="1">
      <c r="A90" s="95" t="s">
        <v>131</v>
      </c>
      <c r="B90" s="20" t="b">
        <v>0</v>
      </c>
    </row>
    <row r="91" spans="1:12" ht="15" customHeight="1">
      <c r="A91" s="95" t="s">
        <v>132</v>
      </c>
      <c r="B91" s="20" t="b">
        <v>0</v>
      </c>
    </row>
    <row r="92" spans="1:12" ht="15" customHeight="1">
      <c r="A92" s="95" t="s">
        <v>133</v>
      </c>
      <c r="B92" s="20" t="b">
        <v>0</v>
      </c>
    </row>
    <row r="93" spans="1:12" ht="15" customHeight="1">
      <c r="A93" s="95" t="s">
        <v>134</v>
      </c>
      <c r="B93" s="20" t="b">
        <v>0</v>
      </c>
    </row>
    <row r="94" spans="1:12" ht="15" customHeight="1">
      <c r="A94" s="95" t="s">
        <v>135</v>
      </c>
      <c r="B94" s="20" t="b">
        <v>0</v>
      </c>
    </row>
    <row r="95" spans="1:12" ht="15" customHeight="1">
      <c r="A95" s="95" t="s">
        <v>136</v>
      </c>
      <c r="B95" s="20" t="b">
        <v>0</v>
      </c>
    </row>
    <row r="96" spans="1:12" ht="16.05" customHeight="1">
      <c r="A96" s="84" t="s">
        <v>230</v>
      </c>
      <c r="B96" s="85" t="s">
        <v>90</v>
      </c>
    </row>
    <row r="97" spans="1:4" ht="15" customHeight="1">
      <c r="A97" s="95" t="s">
        <v>155</v>
      </c>
      <c r="B97" s="20" t="b">
        <v>0</v>
      </c>
    </row>
    <row r="98" spans="1:4" ht="16.05" customHeight="1">
      <c r="A98" s="84" t="s">
        <v>197</v>
      </c>
      <c r="B98" s="85" t="s">
        <v>90</v>
      </c>
    </row>
    <row r="99" spans="1:4" ht="15" customHeight="1">
      <c r="A99" s="95" t="s">
        <v>154</v>
      </c>
      <c r="B99" s="22" t="b">
        <v>0</v>
      </c>
    </row>
    <row r="100" spans="1:4" ht="16.05" customHeight="1">
      <c r="A100" s="113" t="s">
        <v>103</v>
      </c>
      <c r="B100" s="115"/>
      <c r="D100" s="54"/>
    </row>
    <row r="101" spans="1:4" ht="15" customHeight="1">
      <c r="A101" s="95" t="s">
        <v>151</v>
      </c>
      <c r="B101" s="22" t="b">
        <v>0</v>
      </c>
    </row>
    <row r="102" spans="1:4" ht="15" customHeight="1">
      <c r="A102" s="95" t="s">
        <v>152</v>
      </c>
      <c r="B102" s="22" t="b">
        <v>0</v>
      </c>
    </row>
    <row r="103" spans="1:4" ht="15" customHeight="1">
      <c r="A103" s="95" t="s">
        <v>153</v>
      </c>
      <c r="B103" s="22" t="b">
        <v>0</v>
      </c>
    </row>
    <row r="104" spans="1:4" ht="16.05" customHeight="1">
      <c r="A104" s="84" t="s">
        <v>108</v>
      </c>
      <c r="B104" s="85" t="s">
        <v>90</v>
      </c>
    </row>
    <row r="105" spans="1:4" ht="16.05" customHeight="1">
      <c r="A105" s="113" t="s">
        <v>101</v>
      </c>
      <c r="B105" s="113"/>
    </row>
    <row r="106" spans="1:4" ht="15" customHeight="1">
      <c r="A106" s="95" t="s">
        <v>156</v>
      </c>
      <c r="B106" s="22" t="b">
        <v>0</v>
      </c>
    </row>
    <row r="107" spans="1:4" ht="15" customHeight="1">
      <c r="A107" s="95" t="s">
        <v>157</v>
      </c>
      <c r="B107" s="22" t="b">
        <v>0</v>
      </c>
    </row>
    <row r="108" spans="1:4" ht="15" customHeight="1">
      <c r="A108" s="95" t="s">
        <v>158</v>
      </c>
      <c r="B108" s="22" t="b">
        <v>0</v>
      </c>
    </row>
    <row r="109" spans="1:4" ht="15" customHeight="1">
      <c r="A109" s="95" t="s">
        <v>159</v>
      </c>
      <c r="B109" s="22" t="b">
        <v>0</v>
      </c>
    </row>
    <row r="110" spans="1:4" ht="16.05" customHeight="1">
      <c r="A110" s="113" t="s">
        <v>99</v>
      </c>
      <c r="B110" s="114"/>
    </row>
    <row r="111" spans="1:4" ht="30" customHeight="1">
      <c r="A111" s="95" t="s">
        <v>232</v>
      </c>
      <c r="B111" s="22" t="b">
        <v>0</v>
      </c>
    </row>
    <row r="112" spans="1:4" ht="30" customHeight="1">
      <c r="A112" s="95" t="s">
        <v>267</v>
      </c>
      <c r="B112" s="22" t="b">
        <v>0</v>
      </c>
    </row>
  </sheetData>
  <sheetProtection sheet="1" selectLockedCells="1"/>
  <mergeCells count="1">
    <mergeCell ref="A1:B1"/>
  </mergeCells>
  <conditionalFormatting sqref="A69:A76 A78:A79">
    <cfRule type="expression" dxfId="1" priority="1">
      <formula>$B$66=TRUE</formula>
    </cfRule>
  </conditionalFormatting>
  <conditionalFormatting sqref="A81:A95 A97 A99:A103 A106:A109 A111:A112">
    <cfRule type="expression" dxfId="0" priority="9">
      <formula>$B$66=TRUE</formula>
    </cfRule>
  </conditionalFormatting>
  <printOptions horizontalCentered="1"/>
  <pageMargins left="0.39370078740157483" right="0.39370078740157483" top="0.39370078740157483" bottom="0.39370078740157483" header="0.19685039370078741" footer="0.19685039370078741"/>
  <pageSetup paperSize="9" fitToWidth="0" fitToHeight="0" orientation="portrait" r:id="rId1"/>
  <rowBreaks count="2" manualBreakCount="2">
    <brk id="46" max="16383" man="1"/>
    <brk id="6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01" r:id="rId4" name="Case à cocher N2SO">
              <controlPr defaultSize="0" autoFill="0" autoLine="0" autoPict="0">
                <anchor moveWithCells="1">
                  <from>
                    <xdr:col>1</xdr:col>
                    <xdr:colOff>243840</xdr:colOff>
                    <xdr:row>65</xdr:row>
                    <xdr:rowOff>38100</xdr:rowOff>
                  </from>
                  <to>
                    <xdr:col>1</xdr:col>
                    <xdr:colOff>472440</xdr:colOff>
                    <xdr:row>65</xdr:row>
                    <xdr:rowOff>228600</xdr:rowOff>
                  </to>
                </anchor>
              </controlPr>
            </control>
          </mc:Choice>
        </mc:AlternateContent>
        <mc:AlternateContent xmlns:mc="http://schemas.openxmlformats.org/markup-compatibility/2006">
          <mc:Choice Requires="x14">
            <control shapeId="4107" r:id="rId5" name="Case à cocher N102">
              <controlPr defaultSize="0" autoFill="0" autoLine="0" autoPict="0">
                <anchor moveWithCells="1">
                  <from>
                    <xdr:col>1</xdr:col>
                    <xdr:colOff>266700</xdr:colOff>
                    <xdr:row>5</xdr:row>
                    <xdr:rowOff>30480</xdr:rowOff>
                  </from>
                  <to>
                    <xdr:col>1</xdr:col>
                    <xdr:colOff>480060</xdr:colOff>
                    <xdr:row>5</xdr:row>
                    <xdr:rowOff>182880</xdr:rowOff>
                  </to>
                </anchor>
              </controlPr>
            </control>
          </mc:Choice>
        </mc:AlternateContent>
        <mc:AlternateContent xmlns:mc="http://schemas.openxmlformats.org/markup-compatibility/2006">
          <mc:Choice Requires="x14">
            <control shapeId="4108" r:id="rId6" name="Case à cocher N101">
              <controlPr defaultSize="0" autoFill="0" autoLine="0" autoPict="0">
                <anchor moveWithCells="1">
                  <from>
                    <xdr:col>1</xdr:col>
                    <xdr:colOff>266700</xdr:colOff>
                    <xdr:row>4</xdr:row>
                    <xdr:rowOff>22860</xdr:rowOff>
                  </from>
                  <to>
                    <xdr:col>1</xdr:col>
                    <xdr:colOff>480060</xdr:colOff>
                    <xdr:row>4</xdr:row>
                    <xdr:rowOff>175260</xdr:rowOff>
                  </to>
                </anchor>
              </controlPr>
            </control>
          </mc:Choice>
        </mc:AlternateContent>
        <mc:AlternateContent xmlns:mc="http://schemas.openxmlformats.org/markup-compatibility/2006">
          <mc:Choice Requires="x14">
            <control shapeId="4109" r:id="rId7" name="Case à cocher N104">
              <controlPr defaultSize="0" autoFill="0" autoLine="0" autoPict="0">
                <anchor moveWithCells="1">
                  <from>
                    <xdr:col>1</xdr:col>
                    <xdr:colOff>266700</xdr:colOff>
                    <xdr:row>7</xdr:row>
                    <xdr:rowOff>30480</xdr:rowOff>
                  </from>
                  <to>
                    <xdr:col>1</xdr:col>
                    <xdr:colOff>480060</xdr:colOff>
                    <xdr:row>7</xdr:row>
                    <xdr:rowOff>182880</xdr:rowOff>
                  </to>
                </anchor>
              </controlPr>
            </control>
          </mc:Choice>
        </mc:AlternateContent>
        <mc:AlternateContent xmlns:mc="http://schemas.openxmlformats.org/markup-compatibility/2006">
          <mc:Choice Requires="x14">
            <control shapeId="4110" r:id="rId8" name="Case à cocher N103">
              <controlPr defaultSize="0" autoFill="0" autoLine="0" autoPict="0">
                <anchor moveWithCells="1">
                  <from>
                    <xdr:col>1</xdr:col>
                    <xdr:colOff>266700</xdr:colOff>
                    <xdr:row>6</xdr:row>
                    <xdr:rowOff>30480</xdr:rowOff>
                  </from>
                  <to>
                    <xdr:col>1</xdr:col>
                    <xdr:colOff>480060</xdr:colOff>
                    <xdr:row>6</xdr:row>
                    <xdr:rowOff>182880</xdr:rowOff>
                  </to>
                </anchor>
              </controlPr>
            </control>
          </mc:Choice>
        </mc:AlternateContent>
        <mc:AlternateContent xmlns:mc="http://schemas.openxmlformats.org/markup-compatibility/2006">
          <mc:Choice Requires="x14">
            <control shapeId="4111" r:id="rId9" name="Case à cocher N106">
              <controlPr defaultSize="0" autoFill="0" autoLine="0" autoPict="0">
                <anchor moveWithCells="1">
                  <from>
                    <xdr:col>1</xdr:col>
                    <xdr:colOff>266700</xdr:colOff>
                    <xdr:row>9</xdr:row>
                    <xdr:rowOff>22860</xdr:rowOff>
                  </from>
                  <to>
                    <xdr:col>1</xdr:col>
                    <xdr:colOff>480060</xdr:colOff>
                    <xdr:row>9</xdr:row>
                    <xdr:rowOff>175260</xdr:rowOff>
                  </to>
                </anchor>
              </controlPr>
            </control>
          </mc:Choice>
        </mc:AlternateContent>
        <mc:AlternateContent xmlns:mc="http://schemas.openxmlformats.org/markup-compatibility/2006">
          <mc:Choice Requires="x14">
            <control shapeId="4112" r:id="rId10" name="Case à cocher N105">
              <controlPr defaultSize="0" autoFill="0" autoLine="0" autoPict="0">
                <anchor moveWithCells="1">
                  <from>
                    <xdr:col>1</xdr:col>
                    <xdr:colOff>266700</xdr:colOff>
                    <xdr:row>8</xdr:row>
                    <xdr:rowOff>22860</xdr:rowOff>
                  </from>
                  <to>
                    <xdr:col>1</xdr:col>
                    <xdr:colOff>480060</xdr:colOff>
                    <xdr:row>8</xdr:row>
                    <xdr:rowOff>175260</xdr:rowOff>
                  </to>
                </anchor>
              </controlPr>
            </control>
          </mc:Choice>
        </mc:AlternateContent>
        <mc:AlternateContent xmlns:mc="http://schemas.openxmlformats.org/markup-compatibility/2006">
          <mc:Choice Requires="x14">
            <control shapeId="4114" r:id="rId11" name="Case à cocher N202">
              <controlPr defaultSize="0" autoFill="0" autoLine="0" autoPict="0">
                <anchor moveWithCells="1">
                  <from>
                    <xdr:col>1</xdr:col>
                    <xdr:colOff>266700</xdr:colOff>
                    <xdr:row>69</xdr:row>
                    <xdr:rowOff>30480</xdr:rowOff>
                  </from>
                  <to>
                    <xdr:col>1</xdr:col>
                    <xdr:colOff>480060</xdr:colOff>
                    <xdr:row>69</xdr:row>
                    <xdr:rowOff>182880</xdr:rowOff>
                  </to>
                </anchor>
              </controlPr>
            </control>
          </mc:Choice>
        </mc:AlternateContent>
        <mc:AlternateContent xmlns:mc="http://schemas.openxmlformats.org/markup-compatibility/2006">
          <mc:Choice Requires="x14">
            <control shapeId="4115" r:id="rId12" name="Case à cocher N201">
              <controlPr defaultSize="0" autoFill="0" autoLine="0" autoPict="0">
                <anchor moveWithCells="1">
                  <from>
                    <xdr:col>1</xdr:col>
                    <xdr:colOff>266700</xdr:colOff>
                    <xdr:row>68</xdr:row>
                    <xdr:rowOff>30480</xdr:rowOff>
                  </from>
                  <to>
                    <xdr:col>1</xdr:col>
                    <xdr:colOff>480060</xdr:colOff>
                    <xdr:row>68</xdr:row>
                    <xdr:rowOff>182880</xdr:rowOff>
                  </to>
                </anchor>
              </controlPr>
            </control>
          </mc:Choice>
        </mc:AlternateContent>
        <mc:AlternateContent xmlns:mc="http://schemas.openxmlformats.org/markup-compatibility/2006">
          <mc:Choice Requires="x14">
            <control shapeId="4116" r:id="rId13" name="Case à cocher N204">
              <controlPr defaultSize="0" autoFill="0" autoLine="0" autoPict="0">
                <anchor moveWithCells="1">
                  <from>
                    <xdr:col>1</xdr:col>
                    <xdr:colOff>266700</xdr:colOff>
                    <xdr:row>71</xdr:row>
                    <xdr:rowOff>15240</xdr:rowOff>
                  </from>
                  <to>
                    <xdr:col>1</xdr:col>
                    <xdr:colOff>480060</xdr:colOff>
                    <xdr:row>71</xdr:row>
                    <xdr:rowOff>167640</xdr:rowOff>
                  </to>
                </anchor>
              </controlPr>
            </control>
          </mc:Choice>
        </mc:AlternateContent>
        <mc:AlternateContent xmlns:mc="http://schemas.openxmlformats.org/markup-compatibility/2006">
          <mc:Choice Requires="x14">
            <control shapeId="4117" r:id="rId14" name="Case à cocher N203">
              <controlPr defaultSize="0" autoFill="0" autoLine="0" autoPict="0">
                <anchor moveWithCells="1">
                  <from>
                    <xdr:col>1</xdr:col>
                    <xdr:colOff>266700</xdr:colOff>
                    <xdr:row>70</xdr:row>
                    <xdr:rowOff>22860</xdr:rowOff>
                  </from>
                  <to>
                    <xdr:col>1</xdr:col>
                    <xdr:colOff>480060</xdr:colOff>
                    <xdr:row>70</xdr:row>
                    <xdr:rowOff>175260</xdr:rowOff>
                  </to>
                </anchor>
              </controlPr>
            </control>
          </mc:Choice>
        </mc:AlternateContent>
        <mc:AlternateContent xmlns:mc="http://schemas.openxmlformats.org/markup-compatibility/2006">
          <mc:Choice Requires="x14">
            <control shapeId="4118" r:id="rId15" name="Case à cocher N206">
              <controlPr defaultSize="0" autoFill="0" autoLine="0" autoPict="0">
                <anchor moveWithCells="1">
                  <from>
                    <xdr:col>1</xdr:col>
                    <xdr:colOff>266700</xdr:colOff>
                    <xdr:row>73</xdr:row>
                    <xdr:rowOff>22860</xdr:rowOff>
                  </from>
                  <to>
                    <xdr:col>1</xdr:col>
                    <xdr:colOff>480060</xdr:colOff>
                    <xdr:row>73</xdr:row>
                    <xdr:rowOff>175260</xdr:rowOff>
                  </to>
                </anchor>
              </controlPr>
            </control>
          </mc:Choice>
        </mc:AlternateContent>
        <mc:AlternateContent xmlns:mc="http://schemas.openxmlformats.org/markup-compatibility/2006">
          <mc:Choice Requires="x14">
            <control shapeId="4119" r:id="rId16" name="Case à cocher N205">
              <controlPr defaultSize="0" autoFill="0" autoLine="0" autoPict="0">
                <anchor moveWithCells="1">
                  <from>
                    <xdr:col>1</xdr:col>
                    <xdr:colOff>266700</xdr:colOff>
                    <xdr:row>72</xdr:row>
                    <xdr:rowOff>15240</xdr:rowOff>
                  </from>
                  <to>
                    <xdr:col>1</xdr:col>
                    <xdr:colOff>480060</xdr:colOff>
                    <xdr:row>72</xdr:row>
                    <xdr:rowOff>167640</xdr:rowOff>
                  </to>
                </anchor>
              </controlPr>
            </control>
          </mc:Choice>
        </mc:AlternateContent>
        <mc:AlternateContent xmlns:mc="http://schemas.openxmlformats.org/markup-compatibility/2006">
          <mc:Choice Requires="x14">
            <control shapeId="4120" r:id="rId17" name="Case à cocher N102">
              <controlPr defaultSize="0" autoFill="0" autoLine="0" autoPict="0">
                <anchor moveWithCells="1">
                  <from>
                    <xdr:col>1</xdr:col>
                    <xdr:colOff>266700</xdr:colOff>
                    <xdr:row>17</xdr:row>
                    <xdr:rowOff>30480</xdr:rowOff>
                  </from>
                  <to>
                    <xdr:col>1</xdr:col>
                    <xdr:colOff>480060</xdr:colOff>
                    <xdr:row>17</xdr:row>
                    <xdr:rowOff>182880</xdr:rowOff>
                  </to>
                </anchor>
              </controlPr>
            </control>
          </mc:Choice>
        </mc:AlternateContent>
        <mc:AlternateContent xmlns:mc="http://schemas.openxmlformats.org/markup-compatibility/2006">
          <mc:Choice Requires="x14">
            <control shapeId="4121" r:id="rId18" name="Case à cocher N101">
              <controlPr defaultSize="0" autoFill="0" autoLine="0" autoPict="0">
                <anchor moveWithCells="1">
                  <from>
                    <xdr:col>1</xdr:col>
                    <xdr:colOff>266700</xdr:colOff>
                    <xdr:row>16</xdr:row>
                    <xdr:rowOff>22860</xdr:rowOff>
                  </from>
                  <to>
                    <xdr:col>1</xdr:col>
                    <xdr:colOff>480060</xdr:colOff>
                    <xdr:row>16</xdr:row>
                    <xdr:rowOff>175260</xdr:rowOff>
                  </to>
                </anchor>
              </controlPr>
            </control>
          </mc:Choice>
        </mc:AlternateContent>
        <mc:AlternateContent xmlns:mc="http://schemas.openxmlformats.org/markup-compatibility/2006">
          <mc:Choice Requires="x14">
            <control shapeId="4122" r:id="rId19" name="Case à cocher N104">
              <controlPr defaultSize="0" autoFill="0" autoLine="0" autoPict="0">
                <anchor moveWithCells="1">
                  <from>
                    <xdr:col>1</xdr:col>
                    <xdr:colOff>266700</xdr:colOff>
                    <xdr:row>19</xdr:row>
                    <xdr:rowOff>30480</xdr:rowOff>
                  </from>
                  <to>
                    <xdr:col>1</xdr:col>
                    <xdr:colOff>480060</xdr:colOff>
                    <xdr:row>19</xdr:row>
                    <xdr:rowOff>182880</xdr:rowOff>
                  </to>
                </anchor>
              </controlPr>
            </control>
          </mc:Choice>
        </mc:AlternateContent>
        <mc:AlternateContent xmlns:mc="http://schemas.openxmlformats.org/markup-compatibility/2006">
          <mc:Choice Requires="x14">
            <control shapeId="4123" r:id="rId20" name="Case à cocher N103">
              <controlPr defaultSize="0" autoFill="0" autoLine="0" autoPict="0">
                <anchor moveWithCells="1">
                  <from>
                    <xdr:col>1</xdr:col>
                    <xdr:colOff>266700</xdr:colOff>
                    <xdr:row>18</xdr:row>
                    <xdr:rowOff>30480</xdr:rowOff>
                  </from>
                  <to>
                    <xdr:col>1</xdr:col>
                    <xdr:colOff>480060</xdr:colOff>
                    <xdr:row>18</xdr:row>
                    <xdr:rowOff>182880</xdr:rowOff>
                  </to>
                </anchor>
              </controlPr>
            </control>
          </mc:Choice>
        </mc:AlternateContent>
        <mc:AlternateContent xmlns:mc="http://schemas.openxmlformats.org/markup-compatibility/2006">
          <mc:Choice Requires="x14">
            <control shapeId="4125" r:id="rId21" name="Case à cocher N105">
              <controlPr defaultSize="0" autoFill="0" autoLine="0" autoPict="0">
                <anchor moveWithCells="1">
                  <from>
                    <xdr:col>1</xdr:col>
                    <xdr:colOff>266700</xdr:colOff>
                    <xdr:row>20</xdr:row>
                    <xdr:rowOff>22860</xdr:rowOff>
                  </from>
                  <to>
                    <xdr:col>1</xdr:col>
                    <xdr:colOff>480060</xdr:colOff>
                    <xdr:row>20</xdr:row>
                    <xdr:rowOff>175260</xdr:rowOff>
                  </to>
                </anchor>
              </controlPr>
            </control>
          </mc:Choice>
        </mc:AlternateContent>
        <mc:AlternateContent xmlns:mc="http://schemas.openxmlformats.org/markup-compatibility/2006">
          <mc:Choice Requires="x14">
            <control shapeId="4126" r:id="rId22" name="Check Box 30">
              <controlPr defaultSize="0" autoFill="0" autoLine="0" autoPict="0">
                <anchor moveWithCells="1">
                  <from>
                    <xdr:col>1</xdr:col>
                    <xdr:colOff>266700</xdr:colOff>
                    <xdr:row>25</xdr:row>
                    <xdr:rowOff>30480</xdr:rowOff>
                  </from>
                  <to>
                    <xdr:col>1</xdr:col>
                    <xdr:colOff>480060</xdr:colOff>
                    <xdr:row>25</xdr:row>
                    <xdr:rowOff>182880</xdr:rowOff>
                  </to>
                </anchor>
              </controlPr>
            </control>
          </mc:Choice>
        </mc:AlternateContent>
        <mc:AlternateContent xmlns:mc="http://schemas.openxmlformats.org/markup-compatibility/2006">
          <mc:Choice Requires="x14">
            <control shapeId="4127" r:id="rId23" name="Check Box 31">
              <controlPr defaultSize="0" autoFill="0" autoLine="0" autoPict="0">
                <anchor moveWithCells="1">
                  <from>
                    <xdr:col>1</xdr:col>
                    <xdr:colOff>266700</xdr:colOff>
                    <xdr:row>24</xdr:row>
                    <xdr:rowOff>22860</xdr:rowOff>
                  </from>
                  <to>
                    <xdr:col>1</xdr:col>
                    <xdr:colOff>480060</xdr:colOff>
                    <xdr:row>24</xdr:row>
                    <xdr:rowOff>175260</xdr:rowOff>
                  </to>
                </anchor>
              </controlPr>
            </control>
          </mc:Choice>
        </mc:AlternateContent>
        <mc:AlternateContent xmlns:mc="http://schemas.openxmlformats.org/markup-compatibility/2006">
          <mc:Choice Requires="x14">
            <control shapeId="4128" r:id="rId24" name="Check Box 32">
              <controlPr defaultSize="0" autoFill="0" autoLine="0" autoPict="0">
                <anchor moveWithCells="1">
                  <from>
                    <xdr:col>1</xdr:col>
                    <xdr:colOff>266700</xdr:colOff>
                    <xdr:row>27</xdr:row>
                    <xdr:rowOff>30480</xdr:rowOff>
                  </from>
                  <to>
                    <xdr:col>1</xdr:col>
                    <xdr:colOff>480060</xdr:colOff>
                    <xdr:row>27</xdr:row>
                    <xdr:rowOff>182880</xdr:rowOff>
                  </to>
                </anchor>
              </controlPr>
            </control>
          </mc:Choice>
        </mc:AlternateContent>
        <mc:AlternateContent xmlns:mc="http://schemas.openxmlformats.org/markup-compatibility/2006">
          <mc:Choice Requires="x14">
            <control shapeId="4129" r:id="rId25" name="Check Box 33">
              <controlPr defaultSize="0" autoFill="0" autoLine="0" autoPict="0">
                <anchor moveWithCells="1">
                  <from>
                    <xdr:col>1</xdr:col>
                    <xdr:colOff>266700</xdr:colOff>
                    <xdr:row>26</xdr:row>
                    <xdr:rowOff>30480</xdr:rowOff>
                  </from>
                  <to>
                    <xdr:col>1</xdr:col>
                    <xdr:colOff>480060</xdr:colOff>
                    <xdr:row>26</xdr:row>
                    <xdr:rowOff>182880</xdr:rowOff>
                  </to>
                </anchor>
              </controlPr>
            </control>
          </mc:Choice>
        </mc:AlternateContent>
        <mc:AlternateContent xmlns:mc="http://schemas.openxmlformats.org/markup-compatibility/2006">
          <mc:Choice Requires="x14">
            <control shapeId="4130" r:id="rId26" name="Check Box 34">
              <controlPr defaultSize="0" autoFill="0" autoLine="0" autoPict="0">
                <anchor moveWithCells="1">
                  <from>
                    <xdr:col>1</xdr:col>
                    <xdr:colOff>266700</xdr:colOff>
                    <xdr:row>29</xdr:row>
                    <xdr:rowOff>22860</xdr:rowOff>
                  </from>
                  <to>
                    <xdr:col>1</xdr:col>
                    <xdr:colOff>480060</xdr:colOff>
                    <xdr:row>29</xdr:row>
                    <xdr:rowOff>175260</xdr:rowOff>
                  </to>
                </anchor>
              </controlPr>
            </control>
          </mc:Choice>
        </mc:AlternateContent>
        <mc:AlternateContent xmlns:mc="http://schemas.openxmlformats.org/markup-compatibility/2006">
          <mc:Choice Requires="x14">
            <control shapeId="4131" r:id="rId27" name="Check Box 35">
              <controlPr defaultSize="0" autoFill="0" autoLine="0" autoPict="0">
                <anchor moveWithCells="1">
                  <from>
                    <xdr:col>1</xdr:col>
                    <xdr:colOff>266700</xdr:colOff>
                    <xdr:row>28</xdr:row>
                    <xdr:rowOff>22860</xdr:rowOff>
                  </from>
                  <to>
                    <xdr:col>1</xdr:col>
                    <xdr:colOff>480060</xdr:colOff>
                    <xdr:row>28</xdr:row>
                    <xdr:rowOff>175260</xdr:rowOff>
                  </to>
                </anchor>
              </controlPr>
            </control>
          </mc:Choice>
        </mc:AlternateContent>
        <mc:AlternateContent xmlns:mc="http://schemas.openxmlformats.org/markup-compatibility/2006">
          <mc:Choice Requires="x14">
            <control shapeId="4136" r:id="rId28" name="Check Box 40">
              <controlPr defaultSize="0" autoFill="0" autoLine="0" autoPict="0">
                <anchor moveWithCells="1">
                  <from>
                    <xdr:col>1</xdr:col>
                    <xdr:colOff>266700</xdr:colOff>
                    <xdr:row>36</xdr:row>
                    <xdr:rowOff>30480</xdr:rowOff>
                  </from>
                  <to>
                    <xdr:col>1</xdr:col>
                    <xdr:colOff>480060</xdr:colOff>
                    <xdr:row>36</xdr:row>
                    <xdr:rowOff>182880</xdr:rowOff>
                  </to>
                </anchor>
              </controlPr>
            </control>
          </mc:Choice>
        </mc:AlternateContent>
        <mc:AlternateContent xmlns:mc="http://schemas.openxmlformats.org/markup-compatibility/2006">
          <mc:Choice Requires="x14">
            <control shapeId="4137" r:id="rId29" name="Check Box 41">
              <controlPr defaultSize="0" autoFill="0" autoLine="0" autoPict="0">
                <anchor moveWithCells="1">
                  <from>
                    <xdr:col>1</xdr:col>
                    <xdr:colOff>266700</xdr:colOff>
                    <xdr:row>38</xdr:row>
                    <xdr:rowOff>22860</xdr:rowOff>
                  </from>
                  <to>
                    <xdr:col>1</xdr:col>
                    <xdr:colOff>480060</xdr:colOff>
                    <xdr:row>38</xdr:row>
                    <xdr:rowOff>175260</xdr:rowOff>
                  </to>
                </anchor>
              </controlPr>
            </control>
          </mc:Choice>
        </mc:AlternateContent>
        <mc:AlternateContent xmlns:mc="http://schemas.openxmlformats.org/markup-compatibility/2006">
          <mc:Choice Requires="x14">
            <control shapeId="4138" r:id="rId30" name="Check Box 42">
              <controlPr defaultSize="0" autoFill="0" autoLine="0" autoPict="0">
                <anchor moveWithCells="1">
                  <from>
                    <xdr:col>1</xdr:col>
                    <xdr:colOff>266700</xdr:colOff>
                    <xdr:row>37</xdr:row>
                    <xdr:rowOff>22860</xdr:rowOff>
                  </from>
                  <to>
                    <xdr:col>1</xdr:col>
                    <xdr:colOff>480060</xdr:colOff>
                    <xdr:row>37</xdr:row>
                    <xdr:rowOff>175260</xdr:rowOff>
                  </to>
                </anchor>
              </controlPr>
            </control>
          </mc:Choice>
        </mc:AlternateContent>
        <mc:AlternateContent xmlns:mc="http://schemas.openxmlformats.org/markup-compatibility/2006">
          <mc:Choice Requires="x14">
            <control shapeId="4139" r:id="rId31" name="Check Box 43">
              <controlPr defaultSize="0" autoFill="0" autoLine="0" autoPict="0">
                <anchor moveWithCells="1">
                  <from>
                    <xdr:col>1</xdr:col>
                    <xdr:colOff>266700</xdr:colOff>
                    <xdr:row>40</xdr:row>
                    <xdr:rowOff>30480</xdr:rowOff>
                  </from>
                  <to>
                    <xdr:col>1</xdr:col>
                    <xdr:colOff>480060</xdr:colOff>
                    <xdr:row>40</xdr:row>
                    <xdr:rowOff>182880</xdr:rowOff>
                  </to>
                </anchor>
              </controlPr>
            </control>
          </mc:Choice>
        </mc:AlternateContent>
        <mc:AlternateContent xmlns:mc="http://schemas.openxmlformats.org/markup-compatibility/2006">
          <mc:Choice Requires="x14">
            <control shapeId="4140" r:id="rId32" name="Check Box 44">
              <controlPr defaultSize="0" autoFill="0" autoLine="0" autoPict="0">
                <anchor moveWithCells="1">
                  <from>
                    <xdr:col>1</xdr:col>
                    <xdr:colOff>266700</xdr:colOff>
                    <xdr:row>43</xdr:row>
                    <xdr:rowOff>30480</xdr:rowOff>
                  </from>
                  <to>
                    <xdr:col>1</xdr:col>
                    <xdr:colOff>480060</xdr:colOff>
                    <xdr:row>43</xdr:row>
                    <xdr:rowOff>182880</xdr:rowOff>
                  </to>
                </anchor>
              </controlPr>
            </control>
          </mc:Choice>
        </mc:AlternateContent>
        <mc:AlternateContent xmlns:mc="http://schemas.openxmlformats.org/markup-compatibility/2006">
          <mc:Choice Requires="x14">
            <control shapeId="4141" r:id="rId33" name="Check Box 45">
              <controlPr defaultSize="0" autoFill="0" autoLine="0" autoPict="0">
                <anchor moveWithCells="1">
                  <from>
                    <xdr:col>1</xdr:col>
                    <xdr:colOff>266700</xdr:colOff>
                    <xdr:row>42</xdr:row>
                    <xdr:rowOff>22860</xdr:rowOff>
                  </from>
                  <to>
                    <xdr:col>1</xdr:col>
                    <xdr:colOff>480060</xdr:colOff>
                    <xdr:row>42</xdr:row>
                    <xdr:rowOff>175260</xdr:rowOff>
                  </to>
                </anchor>
              </controlPr>
            </control>
          </mc:Choice>
        </mc:AlternateContent>
        <mc:AlternateContent xmlns:mc="http://schemas.openxmlformats.org/markup-compatibility/2006">
          <mc:Choice Requires="x14">
            <control shapeId="4142" r:id="rId34" name="Check Box 46">
              <controlPr defaultSize="0" autoFill="0" autoLine="0" autoPict="0">
                <anchor moveWithCells="1">
                  <from>
                    <xdr:col>1</xdr:col>
                    <xdr:colOff>266700</xdr:colOff>
                    <xdr:row>45</xdr:row>
                    <xdr:rowOff>30480</xdr:rowOff>
                  </from>
                  <to>
                    <xdr:col>1</xdr:col>
                    <xdr:colOff>480060</xdr:colOff>
                    <xdr:row>45</xdr:row>
                    <xdr:rowOff>182880</xdr:rowOff>
                  </to>
                </anchor>
              </controlPr>
            </control>
          </mc:Choice>
        </mc:AlternateContent>
        <mc:AlternateContent xmlns:mc="http://schemas.openxmlformats.org/markup-compatibility/2006">
          <mc:Choice Requires="x14">
            <control shapeId="4143" r:id="rId35" name="Check Box 47">
              <controlPr defaultSize="0" autoFill="0" autoLine="0" autoPict="0">
                <anchor moveWithCells="1">
                  <from>
                    <xdr:col>1</xdr:col>
                    <xdr:colOff>266700</xdr:colOff>
                    <xdr:row>44</xdr:row>
                    <xdr:rowOff>30480</xdr:rowOff>
                  </from>
                  <to>
                    <xdr:col>1</xdr:col>
                    <xdr:colOff>480060</xdr:colOff>
                    <xdr:row>44</xdr:row>
                    <xdr:rowOff>182880</xdr:rowOff>
                  </to>
                </anchor>
              </controlPr>
            </control>
          </mc:Choice>
        </mc:AlternateContent>
        <mc:AlternateContent xmlns:mc="http://schemas.openxmlformats.org/markup-compatibility/2006">
          <mc:Choice Requires="x14">
            <control shapeId="4144" r:id="rId36" name="Check Box 48">
              <controlPr defaultSize="0" autoFill="0" autoLine="0" autoPict="0">
                <anchor moveWithCells="1">
                  <from>
                    <xdr:col>1</xdr:col>
                    <xdr:colOff>266700</xdr:colOff>
                    <xdr:row>48</xdr:row>
                    <xdr:rowOff>30480</xdr:rowOff>
                  </from>
                  <to>
                    <xdr:col>1</xdr:col>
                    <xdr:colOff>480060</xdr:colOff>
                    <xdr:row>48</xdr:row>
                    <xdr:rowOff>182880</xdr:rowOff>
                  </to>
                </anchor>
              </controlPr>
            </control>
          </mc:Choice>
        </mc:AlternateContent>
        <mc:AlternateContent xmlns:mc="http://schemas.openxmlformats.org/markup-compatibility/2006">
          <mc:Choice Requires="x14">
            <control shapeId="4145" r:id="rId37" name="Check Box 49">
              <controlPr defaultSize="0" autoFill="0" autoLine="0" autoPict="0">
                <anchor moveWithCells="1">
                  <from>
                    <xdr:col>1</xdr:col>
                    <xdr:colOff>266700</xdr:colOff>
                    <xdr:row>47</xdr:row>
                    <xdr:rowOff>22860</xdr:rowOff>
                  </from>
                  <to>
                    <xdr:col>1</xdr:col>
                    <xdr:colOff>480060</xdr:colOff>
                    <xdr:row>47</xdr:row>
                    <xdr:rowOff>175260</xdr:rowOff>
                  </to>
                </anchor>
              </controlPr>
            </control>
          </mc:Choice>
        </mc:AlternateContent>
        <mc:AlternateContent xmlns:mc="http://schemas.openxmlformats.org/markup-compatibility/2006">
          <mc:Choice Requires="x14">
            <control shapeId="4146" r:id="rId38" name="Check Box 50">
              <controlPr defaultSize="0" autoFill="0" autoLine="0" autoPict="0">
                <anchor moveWithCells="1">
                  <from>
                    <xdr:col>1</xdr:col>
                    <xdr:colOff>266700</xdr:colOff>
                    <xdr:row>50</xdr:row>
                    <xdr:rowOff>30480</xdr:rowOff>
                  </from>
                  <to>
                    <xdr:col>1</xdr:col>
                    <xdr:colOff>480060</xdr:colOff>
                    <xdr:row>50</xdr:row>
                    <xdr:rowOff>182880</xdr:rowOff>
                  </to>
                </anchor>
              </controlPr>
            </control>
          </mc:Choice>
        </mc:AlternateContent>
        <mc:AlternateContent xmlns:mc="http://schemas.openxmlformats.org/markup-compatibility/2006">
          <mc:Choice Requires="x14">
            <control shapeId="4147" r:id="rId39" name="Check Box 51">
              <controlPr defaultSize="0" autoFill="0" autoLine="0" autoPict="0">
                <anchor moveWithCells="1">
                  <from>
                    <xdr:col>1</xdr:col>
                    <xdr:colOff>266700</xdr:colOff>
                    <xdr:row>49</xdr:row>
                    <xdr:rowOff>30480</xdr:rowOff>
                  </from>
                  <to>
                    <xdr:col>1</xdr:col>
                    <xdr:colOff>480060</xdr:colOff>
                    <xdr:row>49</xdr:row>
                    <xdr:rowOff>182880</xdr:rowOff>
                  </to>
                </anchor>
              </controlPr>
            </control>
          </mc:Choice>
        </mc:AlternateContent>
        <mc:AlternateContent xmlns:mc="http://schemas.openxmlformats.org/markup-compatibility/2006">
          <mc:Choice Requires="x14">
            <control shapeId="4148" r:id="rId40" name="Check Box 52">
              <controlPr defaultSize="0" autoFill="0" autoLine="0" autoPict="0">
                <anchor moveWithCells="1">
                  <from>
                    <xdr:col>1</xdr:col>
                    <xdr:colOff>266700</xdr:colOff>
                    <xdr:row>51</xdr:row>
                    <xdr:rowOff>22860</xdr:rowOff>
                  </from>
                  <to>
                    <xdr:col>1</xdr:col>
                    <xdr:colOff>480060</xdr:colOff>
                    <xdr:row>51</xdr:row>
                    <xdr:rowOff>175260</xdr:rowOff>
                  </to>
                </anchor>
              </controlPr>
            </control>
          </mc:Choice>
        </mc:AlternateContent>
        <mc:AlternateContent xmlns:mc="http://schemas.openxmlformats.org/markup-compatibility/2006">
          <mc:Choice Requires="x14">
            <control shapeId="4149" r:id="rId41" name="Check Box 53">
              <controlPr defaultSize="0" autoFill="0" autoLine="0" autoPict="0">
                <anchor moveWithCells="1">
                  <from>
                    <xdr:col>1</xdr:col>
                    <xdr:colOff>259080</xdr:colOff>
                    <xdr:row>54</xdr:row>
                    <xdr:rowOff>30480</xdr:rowOff>
                  </from>
                  <to>
                    <xdr:col>1</xdr:col>
                    <xdr:colOff>472440</xdr:colOff>
                    <xdr:row>54</xdr:row>
                    <xdr:rowOff>182880</xdr:rowOff>
                  </to>
                </anchor>
              </controlPr>
            </control>
          </mc:Choice>
        </mc:AlternateContent>
        <mc:AlternateContent xmlns:mc="http://schemas.openxmlformats.org/markup-compatibility/2006">
          <mc:Choice Requires="x14">
            <control shapeId="4150" r:id="rId42" name="Check Box 54">
              <controlPr defaultSize="0" autoFill="0" autoLine="0" autoPict="0">
                <anchor moveWithCells="1">
                  <from>
                    <xdr:col>1</xdr:col>
                    <xdr:colOff>259080</xdr:colOff>
                    <xdr:row>53</xdr:row>
                    <xdr:rowOff>22860</xdr:rowOff>
                  </from>
                  <to>
                    <xdr:col>1</xdr:col>
                    <xdr:colOff>472440</xdr:colOff>
                    <xdr:row>53</xdr:row>
                    <xdr:rowOff>175260</xdr:rowOff>
                  </to>
                </anchor>
              </controlPr>
            </control>
          </mc:Choice>
        </mc:AlternateContent>
        <mc:AlternateContent xmlns:mc="http://schemas.openxmlformats.org/markup-compatibility/2006">
          <mc:Choice Requires="x14">
            <control shapeId="4151" r:id="rId43" name="Check Box 55">
              <controlPr defaultSize="0" autoFill="0" autoLine="0" autoPict="0">
                <anchor moveWithCells="1">
                  <from>
                    <xdr:col>1</xdr:col>
                    <xdr:colOff>266700</xdr:colOff>
                    <xdr:row>57</xdr:row>
                    <xdr:rowOff>30480</xdr:rowOff>
                  </from>
                  <to>
                    <xdr:col>1</xdr:col>
                    <xdr:colOff>480060</xdr:colOff>
                    <xdr:row>57</xdr:row>
                    <xdr:rowOff>182880</xdr:rowOff>
                  </to>
                </anchor>
              </controlPr>
            </control>
          </mc:Choice>
        </mc:AlternateContent>
        <mc:AlternateContent xmlns:mc="http://schemas.openxmlformats.org/markup-compatibility/2006">
          <mc:Choice Requires="x14">
            <control shapeId="4152" r:id="rId44" name="Check Box 56">
              <controlPr defaultSize="0" autoFill="0" autoLine="0" autoPict="0">
                <anchor moveWithCells="1">
                  <from>
                    <xdr:col>1</xdr:col>
                    <xdr:colOff>266700</xdr:colOff>
                    <xdr:row>56</xdr:row>
                    <xdr:rowOff>22860</xdr:rowOff>
                  </from>
                  <to>
                    <xdr:col>1</xdr:col>
                    <xdr:colOff>480060</xdr:colOff>
                    <xdr:row>56</xdr:row>
                    <xdr:rowOff>175260</xdr:rowOff>
                  </to>
                </anchor>
              </controlPr>
            </control>
          </mc:Choice>
        </mc:AlternateContent>
        <mc:AlternateContent xmlns:mc="http://schemas.openxmlformats.org/markup-compatibility/2006">
          <mc:Choice Requires="x14">
            <control shapeId="4153" r:id="rId45" name="Check Box 57">
              <controlPr defaultSize="0" autoFill="0" autoLine="0" autoPict="0">
                <anchor moveWithCells="1">
                  <from>
                    <xdr:col>1</xdr:col>
                    <xdr:colOff>266700</xdr:colOff>
                    <xdr:row>58</xdr:row>
                    <xdr:rowOff>30480</xdr:rowOff>
                  </from>
                  <to>
                    <xdr:col>1</xdr:col>
                    <xdr:colOff>480060</xdr:colOff>
                    <xdr:row>58</xdr:row>
                    <xdr:rowOff>182880</xdr:rowOff>
                  </to>
                </anchor>
              </controlPr>
            </control>
          </mc:Choice>
        </mc:AlternateContent>
        <mc:AlternateContent xmlns:mc="http://schemas.openxmlformats.org/markup-compatibility/2006">
          <mc:Choice Requires="x14">
            <control shapeId="4154" r:id="rId46" name="Check Box 58">
              <controlPr defaultSize="0" autoFill="0" autoLine="0" autoPict="0">
                <anchor moveWithCells="1">
                  <from>
                    <xdr:col>1</xdr:col>
                    <xdr:colOff>266700</xdr:colOff>
                    <xdr:row>60</xdr:row>
                    <xdr:rowOff>53340</xdr:rowOff>
                  </from>
                  <to>
                    <xdr:col>1</xdr:col>
                    <xdr:colOff>480060</xdr:colOff>
                    <xdr:row>60</xdr:row>
                    <xdr:rowOff>205740</xdr:rowOff>
                  </to>
                </anchor>
              </controlPr>
            </control>
          </mc:Choice>
        </mc:AlternateContent>
        <mc:AlternateContent xmlns:mc="http://schemas.openxmlformats.org/markup-compatibility/2006">
          <mc:Choice Requires="x14">
            <control shapeId="4155" r:id="rId47" name="Check Box 59">
              <controlPr defaultSize="0" autoFill="0" autoLine="0" autoPict="0">
                <anchor moveWithCells="1">
                  <from>
                    <xdr:col>1</xdr:col>
                    <xdr:colOff>266700</xdr:colOff>
                    <xdr:row>59</xdr:row>
                    <xdr:rowOff>22860</xdr:rowOff>
                  </from>
                  <to>
                    <xdr:col>1</xdr:col>
                    <xdr:colOff>480060</xdr:colOff>
                    <xdr:row>59</xdr:row>
                    <xdr:rowOff>175260</xdr:rowOff>
                  </to>
                </anchor>
              </controlPr>
            </control>
          </mc:Choice>
        </mc:AlternateContent>
        <mc:AlternateContent xmlns:mc="http://schemas.openxmlformats.org/markup-compatibility/2006">
          <mc:Choice Requires="x14">
            <control shapeId="4158" r:id="rId48" name="Check Box 62">
              <controlPr defaultSize="0" autoFill="0" autoLine="0" autoPict="0">
                <anchor moveWithCells="1">
                  <from>
                    <xdr:col>1</xdr:col>
                    <xdr:colOff>266700</xdr:colOff>
                    <xdr:row>62</xdr:row>
                    <xdr:rowOff>30480</xdr:rowOff>
                  </from>
                  <to>
                    <xdr:col>1</xdr:col>
                    <xdr:colOff>480060</xdr:colOff>
                    <xdr:row>62</xdr:row>
                    <xdr:rowOff>182880</xdr:rowOff>
                  </to>
                </anchor>
              </controlPr>
            </control>
          </mc:Choice>
        </mc:AlternateContent>
        <mc:AlternateContent xmlns:mc="http://schemas.openxmlformats.org/markup-compatibility/2006">
          <mc:Choice Requires="x14">
            <control shapeId="4160" r:id="rId49" name="Check Box 64">
              <controlPr defaultSize="0" autoFill="0" autoLine="0" autoPict="0">
                <anchor moveWithCells="1">
                  <from>
                    <xdr:col>1</xdr:col>
                    <xdr:colOff>266700</xdr:colOff>
                    <xdr:row>63</xdr:row>
                    <xdr:rowOff>30480</xdr:rowOff>
                  </from>
                  <to>
                    <xdr:col>1</xdr:col>
                    <xdr:colOff>480060</xdr:colOff>
                    <xdr:row>63</xdr:row>
                    <xdr:rowOff>182880</xdr:rowOff>
                  </to>
                </anchor>
              </controlPr>
            </control>
          </mc:Choice>
        </mc:AlternateContent>
        <mc:AlternateContent xmlns:mc="http://schemas.openxmlformats.org/markup-compatibility/2006">
          <mc:Choice Requires="x14">
            <control shapeId="4161" r:id="rId50" name="Check Box 65">
              <controlPr defaultSize="0" autoFill="0" autoLine="0" autoPict="0">
                <anchor moveWithCells="1">
                  <from>
                    <xdr:col>1</xdr:col>
                    <xdr:colOff>259080</xdr:colOff>
                    <xdr:row>82</xdr:row>
                    <xdr:rowOff>22860</xdr:rowOff>
                  </from>
                  <to>
                    <xdr:col>1</xdr:col>
                    <xdr:colOff>472440</xdr:colOff>
                    <xdr:row>82</xdr:row>
                    <xdr:rowOff>175260</xdr:rowOff>
                  </to>
                </anchor>
              </controlPr>
            </control>
          </mc:Choice>
        </mc:AlternateContent>
        <mc:AlternateContent xmlns:mc="http://schemas.openxmlformats.org/markup-compatibility/2006">
          <mc:Choice Requires="x14">
            <control shapeId="4162" r:id="rId51" name="Check Box 66">
              <controlPr defaultSize="0" autoFill="0" autoLine="0" autoPict="0">
                <anchor moveWithCells="1">
                  <from>
                    <xdr:col>1</xdr:col>
                    <xdr:colOff>259080</xdr:colOff>
                    <xdr:row>81</xdr:row>
                    <xdr:rowOff>22860</xdr:rowOff>
                  </from>
                  <to>
                    <xdr:col>1</xdr:col>
                    <xdr:colOff>472440</xdr:colOff>
                    <xdr:row>81</xdr:row>
                    <xdr:rowOff>175260</xdr:rowOff>
                  </to>
                </anchor>
              </controlPr>
            </control>
          </mc:Choice>
        </mc:AlternateContent>
        <mc:AlternateContent xmlns:mc="http://schemas.openxmlformats.org/markup-compatibility/2006">
          <mc:Choice Requires="x14">
            <control shapeId="4163" r:id="rId52" name="Check Box 67">
              <controlPr defaultSize="0" autoFill="0" autoLine="0" autoPict="0">
                <anchor moveWithCells="1">
                  <from>
                    <xdr:col>1</xdr:col>
                    <xdr:colOff>259080</xdr:colOff>
                    <xdr:row>84</xdr:row>
                    <xdr:rowOff>22860</xdr:rowOff>
                  </from>
                  <to>
                    <xdr:col>1</xdr:col>
                    <xdr:colOff>472440</xdr:colOff>
                    <xdr:row>84</xdr:row>
                    <xdr:rowOff>175260</xdr:rowOff>
                  </to>
                </anchor>
              </controlPr>
            </control>
          </mc:Choice>
        </mc:AlternateContent>
        <mc:AlternateContent xmlns:mc="http://schemas.openxmlformats.org/markup-compatibility/2006">
          <mc:Choice Requires="x14">
            <control shapeId="4164" r:id="rId53" name="Check Box 68">
              <controlPr defaultSize="0" autoFill="0" autoLine="0" autoPict="0">
                <anchor moveWithCells="1">
                  <from>
                    <xdr:col>1</xdr:col>
                    <xdr:colOff>259080</xdr:colOff>
                    <xdr:row>83</xdr:row>
                    <xdr:rowOff>15240</xdr:rowOff>
                  </from>
                  <to>
                    <xdr:col>1</xdr:col>
                    <xdr:colOff>472440</xdr:colOff>
                    <xdr:row>83</xdr:row>
                    <xdr:rowOff>167640</xdr:rowOff>
                  </to>
                </anchor>
              </controlPr>
            </control>
          </mc:Choice>
        </mc:AlternateContent>
        <mc:AlternateContent xmlns:mc="http://schemas.openxmlformats.org/markup-compatibility/2006">
          <mc:Choice Requires="x14">
            <control shapeId="4165" r:id="rId54" name="Check Box 69">
              <controlPr defaultSize="0" autoFill="0" autoLine="0" autoPict="0">
                <anchor moveWithCells="1">
                  <from>
                    <xdr:col>1</xdr:col>
                    <xdr:colOff>259080</xdr:colOff>
                    <xdr:row>86</xdr:row>
                    <xdr:rowOff>15240</xdr:rowOff>
                  </from>
                  <to>
                    <xdr:col>1</xdr:col>
                    <xdr:colOff>472440</xdr:colOff>
                    <xdr:row>86</xdr:row>
                    <xdr:rowOff>167640</xdr:rowOff>
                  </to>
                </anchor>
              </controlPr>
            </control>
          </mc:Choice>
        </mc:AlternateContent>
        <mc:AlternateContent xmlns:mc="http://schemas.openxmlformats.org/markup-compatibility/2006">
          <mc:Choice Requires="x14">
            <control shapeId="4166" r:id="rId55" name="Check Box 70">
              <controlPr defaultSize="0" autoFill="0" autoLine="0" autoPict="0">
                <anchor moveWithCells="1">
                  <from>
                    <xdr:col>1</xdr:col>
                    <xdr:colOff>259080</xdr:colOff>
                    <xdr:row>85</xdr:row>
                    <xdr:rowOff>22860</xdr:rowOff>
                  </from>
                  <to>
                    <xdr:col>1</xdr:col>
                    <xdr:colOff>472440</xdr:colOff>
                    <xdr:row>85</xdr:row>
                    <xdr:rowOff>175260</xdr:rowOff>
                  </to>
                </anchor>
              </controlPr>
            </control>
          </mc:Choice>
        </mc:AlternateContent>
        <mc:AlternateContent xmlns:mc="http://schemas.openxmlformats.org/markup-compatibility/2006">
          <mc:Choice Requires="x14">
            <control shapeId="4167" r:id="rId56" name="Check Box 71">
              <controlPr defaultSize="0" autoFill="0" autoLine="0" autoPict="0">
                <anchor moveWithCells="1">
                  <from>
                    <xdr:col>1</xdr:col>
                    <xdr:colOff>259080</xdr:colOff>
                    <xdr:row>90</xdr:row>
                    <xdr:rowOff>30480</xdr:rowOff>
                  </from>
                  <to>
                    <xdr:col>1</xdr:col>
                    <xdr:colOff>472440</xdr:colOff>
                    <xdr:row>90</xdr:row>
                    <xdr:rowOff>182880</xdr:rowOff>
                  </to>
                </anchor>
              </controlPr>
            </control>
          </mc:Choice>
        </mc:AlternateContent>
        <mc:AlternateContent xmlns:mc="http://schemas.openxmlformats.org/markup-compatibility/2006">
          <mc:Choice Requires="x14">
            <control shapeId="4168" r:id="rId57" name="Check Box 72">
              <controlPr defaultSize="0" autoFill="0" autoLine="0" autoPict="0">
                <anchor moveWithCells="1">
                  <from>
                    <xdr:col>1</xdr:col>
                    <xdr:colOff>259080</xdr:colOff>
                    <xdr:row>89</xdr:row>
                    <xdr:rowOff>30480</xdr:rowOff>
                  </from>
                  <to>
                    <xdr:col>1</xdr:col>
                    <xdr:colOff>472440</xdr:colOff>
                    <xdr:row>89</xdr:row>
                    <xdr:rowOff>182880</xdr:rowOff>
                  </to>
                </anchor>
              </controlPr>
            </control>
          </mc:Choice>
        </mc:AlternateContent>
        <mc:AlternateContent xmlns:mc="http://schemas.openxmlformats.org/markup-compatibility/2006">
          <mc:Choice Requires="x14">
            <control shapeId="4169" r:id="rId58" name="Check Box 73">
              <controlPr defaultSize="0" autoFill="0" autoLine="0" autoPict="0">
                <anchor moveWithCells="1">
                  <from>
                    <xdr:col>1</xdr:col>
                    <xdr:colOff>259080</xdr:colOff>
                    <xdr:row>92</xdr:row>
                    <xdr:rowOff>22860</xdr:rowOff>
                  </from>
                  <to>
                    <xdr:col>1</xdr:col>
                    <xdr:colOff>472440</xdr:colOff>
                    <xdr:row>92</xdr:row>
                    <xdr:rowOff>175260</xdr:rowOff>
                  </to>
                </anchor>
              </controlPr>
            </control>
          </mc:Choice>
        </mc:AlternateContent>
        <mc:AlternateContent xmlns:mc="http://schemas.openxmlformats.org/markup-compatibility/2006">
          <mc:Choice Requires="x14">
            <control shapeId="4170" r:id="rId59" name="Check Box 74">
              <controlPr defaultSize="0" autoFill="0" autoLine="0" autoPict="0">
                <anchor moveWithCells="1">
                  <from>
                    <xdr:col>1</xdr:col>
                    <xdr:colOff>259080</xdr:colOff>
                    <xdr:row>91</xdr:row>
                    <xdr:rowOff>30480</xdr:rowOff>
                  </from>
                  <to>
                    <xdr:col>1</xdr:col>
                    <xdr:colOff>472440</xdr:colOff>
                    <xdr:row>91</xdr:row>
                    <xdr:rowOff>182880</xdr:rowOff>
                  </to>
                </anchor>
              </controlPr>
            </control>
          </mc:Choice>
        </mc:AlternateContent>
        <mc:AlternateContent xmlns:mc="http://schemas.openxmlformats.org/markup-compatibility/2006">
          <mc:Choice Requires="x14">
            <control shapeId="4171" r:id="rId60" name="Check Box 75">
              <controlPr defaultSize="0" autoFill="0" autoLine="0" autoPict="0">
                <anchor moveWithCells="1">
                  <from>
                    <xdr:col>1</xdr:col>
                    <xdr:colOff>259080</xdr:colOff>
                    <xdr:row>94</xdr:row>
                    <xdr:rowOff>22860</xdr:rowOff>
                  </from>
                  <to>
                    <xdr:col>1</xdr:col>
                    <xdr:colOff>472440</xdr:colOff>
                    <xdr:row>94</xdr:row>
                    <xdr:rowOff>175260</xdr:rowOff>
                  </to>
                </anchor>
              </controlPr>
            </control>
          </mc:Choice>
        </mc:AlternateContent>
        <mc:AlternateContent xmlns:mc="http://schemas.openxmlformats.org/markup-compatibility/2006">
          <mc:Choice Requires="x14">
            <control shapeId="4172" r:id="rId61" name="Check Box 76">
              <controlPr defaultSize="0" autoFill="0" autoLine="0" autoPict="0">
                <anchor moveWithCells="1">
                  <from>
                    <xdr:col>1</xdr:col>
                    <xdr:colOff>259080</xdr:colOff>
                    <xdr:row>93</xdr:row>
                    <xdr:rowOff>22860</xdr:rowOff>
                  </from>
                  <to>
                    <xdr:col>1</xdr:col>
                    <xdr:colOff>472440</xdr:colOff>
                    <xdr:row>93</xdr:row>
                    <xdr:rowOff>175260</xdr:rowOff>
                  </to>
                </anchor>
              </controlPr>
            </control>
          </mc:Choice>
        </mc:AlternateContent>
        <mc:AlternateContent xmlns:mc="http://schemas.openxmlformats.org/markup-compatibility/2006">
          <mc:Choice Requires="x14">
            <control shapeId="4173" r:id="rId62" name="Check Box 77">
              <controlPr defaultSize="0" autoFill="0" autoLine="0" autoPict="0">
                <anchor moveWithCells="1">
                  <from>
                    <xdr:col>1</xdr:col>
                    <xdr:colOff>259080</xdr:colOff>
                    <xdr:row>96</xdr:row>
                    <xdr:rowOff>30480</xdr:rowOff>
                  </from>
                  <to>
                    <xdr:col>1</xdr:col>
                    <xdr:colOff>472440</xdr:colOff>
                    <xdr:row>96</xdr:row>
                    <xdr:rowOff>182880</xdr:rowOff>
                  </to>
                </anchor>
              </controlPr>
            </control>
          </mc:Choice>
        </mc:AlternateContent>
        <mc:AlternateContent xmlns:mc="http://schemas.openxmlformats.org/markup-compatibility/2006">
          <mc:Choice Requires="x14">
            <control shapeId="4179" r:id="rId63" name="Check Box 83">
              <controlPr defaultSize="0" autoFill="0" autoLine="0" autoPict="0">
                <anchor moveWithCells="1">
                  <from>
                    <xdr:col>1</xdr:col>
                    <xdr:colOff>259080</xdr:colOff>
                    <xdr:row>100</xdr:row>
                    <xdr:rowOff>30480</xdr:rowOff>
                  </from>
                  <to>
                    <xdr:col>1</xdr:col>
                    <xdr:colOff>472440</xdr:colOff>
                    <xdr:row>100</xdr:row>
                    <xdr:rowOff>182880</xdr:rowOff>
                  </to>
                </anchor>
              </controlPr>
            </control>
          </mc:Choice>
        </mc:AlternateContent>
        <mc:AlternateContent xmlns:mc="http://schemas.openxmlformats.org/markup-compatibility/2006">
          <mc:Choice Requires="x14">
            <control shapeId="4180" r:id="rId64" name="Check Box 84">
              <controlPr defaultSize="0" autoFill="0" autoLine="0" autoPict="0">
                <anchor moveWithCells="1">
                  <from>
                    <xdr:col>1</xdr:col>
                    <xdr:colOff>259080</xdr:colOff>
                    <xdr:row>102</xdr:row>
                    <xdr:rowOff>30480</xdr:rowOff>
                  </from>
                  <to>
                    <xdr:col>1</xdr:col>
                    <xdr:colOff>472440</xdr:colOff>
                    <xdr:row>102</xdr:row>
                    <xdr:rowOff>182880</xdr:rowOff>
                  </to>
                </anchor>
              </controlPr>
            </control>
          </mc:Choice>
        </mc:AlternateContent>
        <mc:AlternateContent xmlns:mc="http://schemas.openxmlformats.org/markup-compatibility/2006">
          <mc:Choice Requires="x14">
            <control shapeId="4181" r:id="rId65" name="Check Box 85">
              <controlPr defaultSize="0" autoFill="0" autoLine="0" autoPict="0">
                <anchor moveWithCells="1">
                  <from>
                    <xdr:col>1</xdr:col>
                    <xdr:colOff>259080</xdr:colOff>
                    <xdr:row>101</xdr:row>
                    <xdr:rowOff>30480</xdr:rowOff>
                  </from>
                  <to>
                    <xdr:col>1</xdr:col>
                    <xdr:colOff>472440</xdr:colOff>
                    <xdr:row>101</xdr:row>
                    <xdr:rowOff>182880</xdr:rowOff>
                  </to>
                </anchor>
              </controlPr>
            </control>
          </mc:Choice>
        </mc:AlternateContent>
        <mc:AlternateContent xmlns:mc="http://schemas.openxmlformats.org/markup-compatibility/2006">
          <mc:Choice Requires="x14">
            <control shapeId="4182" r:id="rId66" name="Check Box 86">
              <controlPr defaultSize="0" autoFill="0" autoLine="0" autoPict="0">
                <anchor moveWithCells="1">
                  <from>
                    <xdr:col>1</xdr:col>
                    <xdr:colOff>259080</xdr:colOff>
                    <xdr:row>106</xdr:row>
                    <xdr:rowOff>22860</xdr:rowOff>
                  </from>
                  <to>
                    <xdr:col>1</xdr:col>
                    <xdr:colOff>472440</xdr:colOff>
                    <xdr:row>106</xdr:row>
                    <xdr:rowOff>175260</xdr:rowOff>
                  </to>
                </anchor>
              </controlPr>
            </control>
          </mc:Choice>
        </mc:AlternateContent>
        <mc:AlternateContent xmlns:mc="http://schemas.openxmlformats.org/markup-compatibility/2006">
          <mc:Choice Requires="x14">
            <control shapeId="4183" r:id="rId67" name="Check Box 87">
              <controlPr defaultSize="0" autoFill="0" autoLine="0" autoPict="0">
                <anchor moveWithCells="1">
                  <from>
                    <xdr:col>1</xdr:col>
                    <xdr:colOff>259080</xdr:colOff>
                    <xdr:row>105</xdr:row>
                    <xdr:rowOff>22860</xdr:rowOff>
                  </from>
                  <to>
                    <xdr:col>1</xdr:col>
                    <xdr:colOff>472440</xdr:colOff>
                    <xdr:row>105</xdr:row>
                    <xdr:rowOff>175260</xdr:rowOff>
                  </to>
                </anchor>
              </controlPr>
            </control>
          </mc:Choice>
        </mc:AlternateContent>
        <mc:AlternateContent xmlns:mc="http://schemas.openxmlformats.org/markup-compatibility/2006">
          <mc:Choice Requires="x14">
            <control shapeId="4184" r:id="rId68" name="Check Box 88">
              <controlPr defaultSize="0" autoFill="0" autoLine="0" autoPict="0">
                <anchor moveWithCells="1">
                  <from>
                    <xdr:col>1</xdr:col>
                    <xdr:colOff>259080</xdr:colOff>
                    <xdr:row>108</xdr:row>
                    <xdr:rowOff>22860</xdr:rowOff>
                  </from>
                  <to>
                    <xdr:col>1</xdr:col>
                    <xdr:colOff>472440</xdr:colOff>
                    <xdr:row>108</xdr:row>
                    <xdr:rowOff>175260</xdr:rowOff>
                  </to>
                </anchor>
              </controlPr>
            </control>
          </mc:Choice>
        </mc:AlternateContent>
        <mc:AlternateContent xmlns:mc="http://schemas.openxmlformats.org/markup-compatibility/2006">
          <mc:Choice Requires="x14">
            <control shapeId="4185" r:id="rId69" name="Check Box 89">
              <controlPr defaultSize="0" autoFill="0" autoLine="0" autoPict="0">
                <anchor moveWithCells="1">
                  <from>
                    <xdr:col>1</xdr:col>
                    <xdr:colOff>259080</xdr:colOff>
                    <xdr:row>107</xdr:row>
                    <xdr:rowOff>22860</xdr:rowOff>
                  </from>
                  <to>
                    <xdr:col>1</xdr:col>
                    <xdr:colOff>472440</xdr:colOff>
                    <xdr:row>107</xdr:row>
                    <xdr:rowOff>175260</xdr:rowOff>
                  </to>
                </anchor>
              </controlPr>
            </control>
          </mc:Choice>
        </mc:AlternateContent>
        <mc:AlternateContent xmlns:mc="http://schemas.openxmlformats.org/markup-compatibility/2006">
          <mc:Choice Requires="x14">
            <control shapeId="4186" r:id="rId70" name="Check Box 90">
              <controlPr defaultSize="0" autoFill="0" autoLine="0" autoPict="0">
                <anchor moveWithCells="1">
                  <from>
                    <xdr:col>1</xdr:col>
                    <xdr:colOff>259080</xdr:colOff>
                    <xdr:row>110</xdr:row>
                    <xdr:rowOff>53340</xdr:rowOff>
                  </from>
                  <to>
                    <xdr:col>1</xdr:col>
                    <xdr:colOff>472440</xdr:colOff>
                    <xdr:row>110</xdr:row>
                    <xdr:rowOff>205740</xdr:rowOff>
                  </to>
                </anchor>
              </controlPr>
            </control>
          </mc:Choice>
        </mc:AlternateContent>
        <mc:AlternateContent xmlns:mc="http://schemas.openxmlformats.org/markup-compatibility/2006">
          <mc:Choice Requires="x14">
            <control shapeId="4187" r:id="rId71" name="Check Box 91">
              <controlPr defaultSize="0" autoFill="0" autoLine="0" autoPict="0">
                <anchor moveWithCells="1">
                  <from>
                    <xdr:col>1</xdr:col>
                    <xdr:colOff>259080</xdr:colOff>
                    <xdr:row>111</xdr:row>
                    <xdr:rowOff>68580</xdr:rowOff>
                  </from>
                  <to>
                    <xdr:col>1</xdr:col>
                    <xdr:colOff>472440</xdr:colOff>
                    <xdr:row>111</xdr:row>
                    <xdr:rowOff>220980</xdr:rowOff>
                  </to>
                </anchor>
              </controlPr>
            </control>
          </mc:Choice>
        </mc:AlternateContent>
        <mc:AlternateContent xmlns:mc="http://schemas.openxmlformats.org/markup-compatibility/2006">
          <mc:Choice Requires="x14">
            <control shapeId="4124" r:id="rId72" name="Case à cocher N106">
              <controlPr defaultSize="0" autoFill="0" autoLine="0" autoPict="0">
                <anchor moveWithCells="1">
                  <from>
                    <xdr:col>1</xdr:col>
                    <xdr:colOff>266700</xdr:colOff>
                    <xdr:row>21</xdr:row>
                    <xdr:rowOff>22860</xdr:rowOff>
                  </from>
                  <to>
                    <xdr:col>1</xdr:col>
                    <xdr:colOff>480060</xdr:colOff>
                    <xdr:row>21</xdr:row>
                    <xdr:rowOff>175260</xdr:rowOff>
                  </to>
                </anchor>
              </controlPr>
            </control>
          </mc:Choice>
        </mc:AlternateContent>
        <mc:AlternateContent xmlns:mc="http://schemas.openxmlformats.org/markup-compatibility/2006">
          <mc:Choice Requires="x14">
            <control shapeId="4132" r:id="rId73" name="Check Box 36">
              <controlPr defaultSize="0" autoFill="0" autoLine="0" autoPict="0">
                <anchor moveWithCells="1">
                  <from>
                    <xdr:col>1</xdr:col>
                    <xdr:colOff>266700</xdr:colOff>
                    <xdr:row>33</xdr:row>
                    <xdr:rowOff>68580</xdr:rowOff>
                  </from>
                  <to>
                    <xdr:col>1</xdr:col>
                    <xdr:colOff>480060</xdr:colOff>
                    <xdr:row>33</xdr:row>
                    <xdr:rowOff>220980</xdr:rowOff>
                  </to>
                </anchor>
              </controlPr>
            </control>
          </mc:Choice>
        </mc:AlternateContent>
        <mc:AlternateContent xmlns:mc="http://schemas.openxmlformats.org/markup-compatibility/2006">
          <mc:Choice Requires="x14">
            <control shapeId="4190" r:id="rId74" name="Check Box 94">
              <controlPr defaultSize="0" autoFill="0" autoLine="0" autoPict="0">
                <anchor moveWithCells="1">
                  <from>
                    <xdr:col>1</xdr:col>
                    <xdr:colOff>266700</xdr:colOff>
                    <xdr:row>31</xdr:row>
                    <xdr:rowOff>38100</xdr:rowOff>
                  </from>
                  <to>
                    <xdr:col>1</xdr:col>
                    <xdr:colOff>480060</xdr:colOff>
                    <xdr:row>31</xdr:row>
                    <xdr:rowOff>175260</xdr:rowOff>
                  </to>
                </anchor>
              </controlPr>
            </control>
          </mc:Choice>
        </mc:AlternateContent>
        <mc:AlternateContent xmlns:mc="http://schemas.openxmlformats.org/markup-compatibility/2006">
          <mc:Choice Requires="x14">
            <control shapeId="4191" r:id="rId75" name="Check Box 95">
              <controlPr defaultSize="0" autoFill="0" autoLine="0" autoPict="0">
                <anchor moveWithCells="1">
                  <from>
                    <xdr:col>1</xdr:col>
                    <xdr:colOff>266700</xdr:colOff>
                    <xdr:row>32</xdr:row>
                    <xdr:rowOff>38100</xdr:rowOff>
                  </from>
                  <to>
                    <xdr:col>1</xdr:col>
                    <xdr:colOff>480060</xdr:colOff>
                    <xdr:row>32</xdr:row>
                    <xdr:rowOff>175260</xdr:rowOff>
                  </to>
                </anchor>
              </controlPr>
            </control>
          </mc:Choice>
        </mc:AlternateContent>
        <mc:AlternateContent xmlns:mc="http://schemas.openxmlformats.org/markup-compatibility/2006">
          <mc:Choice Requires="x14">
            <control shapeId="4134" r:id="rId76" name="Check Box 38">
              <controlPr defaultSize="0" autoFill="0" autoLine="0" autoPict="0">
                <anchor moveWithCells="1">
                  <from>
                    <xdr:col>1</xdr:col>
                    <xdr:colOff>266700</xdr:colOff>
                    <xdr:row>10</xdr:row>
                    <xdr:rowOff>53340</xdr:rowOff>
                  </from>
                  <to>
                    <xdr:col>1</xdr:col>
                    <xdr:colOff>480060</xdr:colOff>
                    <xdr:row>10</xdr:row>
                    <xdr:rowOff>205740</xdr:rowOff>
                  </to>
                </anchor>
              </controlPr>
            </control>
          </mc:Choice>
        </mc:AlternateContent>
        <mc:AlternateContent xmlns:mc="http://schemas.openxmlformats.org/markup-compatibility/2006">
          <mc:Choice Requires="x14">
            <control shapeId="4189" r:id="rId77" name="Check Box 93">
              <controlPr defaultSize="0" autoFill="0" autoLine="0" autoPict="0">
                <anchor moveWithCells="1">
                  <from>
                    <xdr:col>1</xdr:col>
                    <xdr:colOff>266700</xdr:colOff>
                    <xdr:row>22</xdr:row>
                    <xdr:rowOff>22860</xdr:rowOff>
                  </from>
                  <to>
                    <xdr:col>1</xdr:col>
                    <xdr:colOff>480060</xdr:colOff>
                    <xdr:row>22</xdr:row>
                    <xdr:rowOff>175260</xdr:rowOff>
                  </to>
                </anchor>
              </controlPr>
            </control>
          </mc:Choice>
        </mc:AlternateContent>
        <mc:AlternateContent xmlns:mc="http://schemas.openxmlformats.org/markup-compatibility/2006">
          <mc:Choice Requires="x14">
            <control shapeId="4192" r:id="rId78" name="Check Box 96">
              <controlPr defaultSize="0" autoFill="0" autoLine="0" autoPict="0">
                <anchor moveWithCells="1">
                  <from>
                    <xdr:col>1</xdr:col>
                    <xdr:colOff>259080</xdr:colOff>
                    <xdr:row>87</xdr:row>
                    <xdr:rowOff>22860</xdr:rowOff>
                  </from>
                  <to>
                    <xdr:col>1</xdr:col>
                    <xdr:colOff>472440</xdr:colOff>
                    <xdr:row>87</xdr:row>
                    <xdr:rowOff>175260</xdr:rowOff>
                  </to>
                </anchor>
              </controlPr>
            </control>
          </mc:Choice>
        </mc:AlternateContent>
        <mc:AlternateContent xmlns:mc="http://schemas.openxmlformats.org/markup-compatibility/2006">
          <mc:Choice Requires="x14">
            <control shapeId="4133" r:id="rId79" name="Check Box 37">
              <controlPr defaultSize="0" autoFill="0" autoLine="0" autoPict="0">
                <anchor moveWithCells="1">
                  <from>
                    <xdr:col>1</xdr:col>
                    <xdr:colOff>266700</xdr:colOff>
                    <xdr:row>12</xdr:row>
                    <xdr:rowOff>15240</xdr:rowOff>
                  </from>
                  <to>
                    <xdr:col>1</xdr:col>
                    <xdr:colOff>480060</xdr:colOff>
                    <xdr:row>12</xdr:row>
                    <xdr:rowOff>167640</xdr:rowOff>
                  </to>
                </anchor>
              </controlPr>
            </control>
          </mc:Choice>
        </mc:AlternateContent>
        <mc:AlternateContent xmlns:mc="http://schemas.openxmlformats.org/markup-compatibility/2006">
          <mc:Choice Requires="x14">
            <control shapeId="4135" r:id="rId80" name="Check Box 39">
              <controlPr defaultSize="0" autoFill="0" autoLine="0" autoPict="0">
                <anchor moveWithCells="1">
                  <from>
                    <xdr:col>1</xdr:col>
                    <xdr:colOff>266700</xdr:colOff>
                    <xdr:row>13</xdr:row>
                    <xdr:rowOff>30480</xdr:rowOff>
                  </from>
                  <to>
                    <xdr:col>1</xdr:col>
                    <xdr:colOff>480060</xdr:colOff>
                    <xdr:row>13</xdr:row>
                    <xdr:rowOff>182880</xdr:rowOff>
                  </to>
                </anchor>
              </controlPr>
            </control>
          </mc:Choice>
        </mc:AlternateContent>
        <mc:AlternateContent xmlns:mc="http://schemas.openxmlformats.org/markup-compatibility/2006">
          <mc:Choice Requires="x14">
            <control shapeId="4193" r:id="rId81" name="Check Box 97">
              <controlPr defaultSize="0" autoFill="0" autoLine="0" autoPict="0">
                <anchor moveWithCells="1">
                  <from>
                    <xdr:col>1</xdr:col>
                    <xdr:colOff>266700</xdr:colOff>
                    <xdr:row>77</xdr:row>
                    <xdr:rowOff>15240</xdr:rowOff>
                  </from>
                  <to>
                    <xdr:col>1</xdr:col>
                    <xdr:colOff>480060</xdr:colOff>
                    <xdr:row>77</xdr:row>
                    <xdr:rowOff>167640</xdr:rowOff>
                  </to>
                </anchor>
              </controlPr>
            </control>
          </mc:Choice>
        </mc:AlternateContent>
        <mc:AlternateContent xmlns:mc="http://schemas.openxmlformats.org/markup-compatibility/2006">
          <mc:Choice Requires="x14">
            <control shapeId="4194" r:id="rId82" name="Check Box 98">
              <controlPr defaultSize="0" autoFill="0" autoLine="0" autoPict="0">
                <anchor moveWithCells="1">
                  <from>
                    <xdr:col>1</xdr:col>
                    <xdr:colOff>266700</xdr:colOff>
                    <xdr:row>78</xdr:row>
                    <xdr:rowOff>30480</xdr:rowOff>
                  </from>
                  <to>
                    <xdr:col>1</xdr:col>
                    <xdr:colOff>480060</xdr:colOff>
                    <xdr:row>78</xdr:row>
                    <xdr:rowOff>182880</xdr:rowOff>
                  </to>
                </anchor>
              </controlPr>
            </control>
          </mc:Choice>
        </mc:AlternateContent>
        <mc:AlternateContent xmlns:mc="http://schemas.openxmlformats.org/markup-compatibility/2006">
          <mc:Choice Requires="x14">
            <control shapeId="4174" r:id="rId83" name="Check Box 78">
              <controlPr defaultSize="0" autoFill="0" autoLine="0" autoPict="0">
                <anchor moveWithCells="1">
                  <from>
                    <xdr:col>1</xdr:col>
                    <xdr:colOff>259080</xdr:colOff>
                    <xdr:row>98</xdr:row>
                    <xdr:rowOff>22860</xdr:rowOff>
                  </from>
                  <to>
                    <xdr:col>1</xdr:col>
                    <xdr:colOff>472440</xdr:colOff>
                    <xdr:row>98</xdr:row>
                    <xdr:rowOff>175260</xdr:rowOff>
                  </to>
                </anchor>
              </controlPr>
            </control>
          </mc:Choice>
        </mc:AlternateContent>
        <mc:AlternateContent xmlns:mc="http://schemas.openxmlformats.org/markup-compatibility/2006">
          <mc:Choice Requires="x14">
            <control shapeId="4195" r:id="rId84" name="Check Box 99">
              <controlPr defaultSize="0" autoFill="0" autoLine="0" autoPict="0">
                <anchor moveWithCells="1">
                  <from>
                    <xdr:col>1</xdr:col>
                    <xdr:colOff>266700</xdr:colOff>
                    <xdr:row>74</xdr:row>
                    <xdr:rowOff>53340</xdr:rowOff>
                  </from>
                  <to>
                    <xdr:col>1</xdr:col>
                    <xdr:colOff>480060</xdr:colOff>
                    <xdr:row>74</xdr:row>
                    <xdr:rowOff>205740</xdr:rowOff>
                  </to>
                </anchor>
              </controlPr>
            </control>
          </mc:Choice>
        </mc:AlternateContent>
        <mc:AlternateContent xmlns:mc="http://schemas.openxmlformats.org/markup-compatibility/2006">
          <mc:Choice Requires="x14">
            <control shapeId="4196" r:id="rId85" name="Check Box 100">
              <controlPr defaultSize="0" autoFill="0" autoLine="0" autoPict="0">
                <anchor moveWithCells="1">
                  <from>
                    <xdr:col>1</xdr:col>
                    <xdr:colOff>266700</xdr:colOff>
                    <xdr:row>75</xdr:row>
                    <xdr:rowOff>30480</xdr:rowOff>
                  </from>
                  <to>
                    <xdr:col>1</xdr:col>
                    <xdr:colOff>480060</xdr:colOff>
                    <xdr:row>75</xdr:row>
                    <xdr:rowOff>182880</xdr:rowOff>
                  </to>
                </anchor>
              </controlPr>
            </control>
          </mc:Choice>
        </mc:AlternateContent>
        <mc:AlternateContent xmlns:mc="http://schemas.openxmlformats.org/markup-compatibility/2006">
          <mc:Choice Requires="x14">
            <control shapeId="4197" r:id="rId86" name="Check Box 101">
              <controlPr defaultSize="0" autoFill="0" autoLine="0" autoPict="0">
                <anchor moveWithCells="1">
                  <from>
                    <xdr:col>1</xdr:col>
                    <xdr:colOff>266700</xdr:colOff>
                    <xdr:row>39</xdr:row>
                    <xdr:rowOff>30480</xdr:rowOff>
                  </from>
                  <to>
                    <xdr:col>1</xdr:col>
                    <xdr:colOff>480060</xdr:colOff>
                    <xdr:row>39</xdr:row>
                    <xdr:rowOff>182880</xdr:rowOff>
                  </to>
                </anchor>
              </controlPr>
            </control>
          </mc:Choice>
        </mc:AlternateContent>
        <mc:AlternateContent xmlns:mc="http://schemas.openxmlformats.org/markup-compatibility/2006">
          <mc:Choice Requires="x14">
            <control shapeId="4198" r:id="rId87" name="Check Box 102">
              <controlPr defaultSize="0" autoFill="0" autoLine="0" autoPict="0">
                <anchor moveWithCells="1">
                  <from>
                    <xdr:col>1</xdr:col>
                    <xdr:colOff>266700</xdr:colOff>
                    <xdr:row>61</xdr:row>
                    <xdr:rowOff>30480</xdr:rowOff>
                  </from>
                  <to>
                    <xdr:col>1</xdr:col>
                    <xdr:colOff>480060</xdr:colOff>
                    <xdr:row>61</xdr:row>
                    <xdr:rowOff>182880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9"/>
  <sheetViews>
    <sheetView workbookViewId="0">
      <selection activeCell="A2" sqref="A2"/>
    </sheetView>
  </sheetViews>
  <sheetFormatPr baseColWidth="10" defaultRowHeight="11.4"/>
  <cols>
    <col min="1" max="1" width="39.75" customWidth="1"/>
  </cols>
  <sheetData>
    <row r="1" spans="1:1" ht="53.25" customHeight="1"/>
    <row r="4" spans="1:1" ht="26.4">
      <c r="A4" s="18" t="s">
        <v>97</v>
      </c>
    </row>
    <row r="5" spans="1:1">
      <c r="A5" t="s">
        <v>15</v>
      </c>
    </row>
    <row r="6" spans="1:1">
      <c r="A6" t="s">
        <v>5</v>
      </c>
    </row>
    <row r="7" spans="1:1">
      <c r="A7" t="s">
        <v>4</v>
      </c>
    </row>
    <row r="8" spans="1:1">
      <c r="A8" t="s">
        <v>18</v>
      </c>
    </row>
    <row r="9" spans="1:1">
      <c r="A9" t="s">
        <v>116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F 1 P W D A 3 x 5 m l A A A A 9 Q A A A B I A H A B D b 2 5 m a W c v U G F j a 2 F n Z S 5 4 b W w g o h g A K K A U A A A A A A A A A A A A A A A A A A A A A A A A A A A A h Y 8 x D o I w A E W v Q r r T l m o M k l I G E y d J j C b G t S k F G q G Y t l j u 5 u C R v I I Y R d 0 c / / t v + P 9 + v d F s a J v g I o 1 V n U 5 B B D E I p B Z d o X S V g t 6 V Y Q w y R r d c n H g l g 1 H W N h l s k Y L a u X O C k P c e + h n s T I U I x h E 6 5 p u 9 q G X L w U d W / + V Q a e u 4 F h I w e n i N Y Q Q u F z C e E 4 g p m h j N l f 7 2 Z J z 7 b H 8 g X f W N 6 4 1 k p Q n X O 4 q m S N H 7 A n s A U E s D B B Q A A g A I A A R d T 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E X U 9 Y K I p H u A 4 A A A A R A A A A E w A c A E Z v c m 1 1 b G F z L 1 N l Y 3 R p b 2 4 x L m 0 g o h g A K K A U A A A A A A A A A A A A A A A A A A A A A A A A A A A A K 0 5 N L s n M z 1 M I h t C G 1 g B Q S w E C L Q A U A A I A C A A E X U 9 Y M D f H m a U A A A D 1 A A A A E g A A A A A A A A A A A A A A A A A A A A A A Q 2 9 u Z m l n L 1 B h Y 2 t h Z 2 U u e G 1 s U E s B A i 0 A F A A C A A g A B F 1 P W A / K 6 a u k A A A A 6 Q A A A B M A A A A A A A A A A A A A A A A A 8 Q A A A F t D b 2 5 0 Z W 5 0 X 1 R 5 c G V z X S 5 4 b W x Q S w E C L Q A U A A I A C A A E X U 9 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R 1 g u x D / g E S 7 e 3 W S 0 f Q G / w A A A A A C A A A A A A A D Z g A A w A A A A B A A A A D h i O h 3 1 R L 9 1 K 1 Z l Q w i i e P t A A A A A A S A A A C g A A A A E A A A A J s g t A Z i 9 / g 8 A H D q r F D R G b 9 Q A A A A X J P z C T o D K z P K p d Z 8 v Y G g G 9 d v L w Q O a M M K t h m F 3 x 4 E g b 9 N S b Y + X 8 U T c l + D B V W P T n L 9 v + A 8 j b z H J R z 4 i J z O 7 1 r f j n M l H 8 d B G J y F M t 5 D 6 r D S q Y k U A A A A y u A A + w J M g R A L A H i j 9 x k + F H d z s j s = < / D a t a M a s h u p > 
</file>

<file path=customXml/itemProps1.xml><?xml version="1.0" encoding="utf-8"?>
<ds:datastoreItem xmlns:ds="http://schemas.openxmlformats.org/officeDocument/2006/customXml" ds:itemID="{BE4B5948-0E20-492C-BEC5-628D919E6B6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Introduction</vt:lpstr>
      <vt:lpstr>1- Critères d'agrément</vt:lpstr>
      <vt:lpstr>2- Complétude des rapports</vt:lpstr>
      <vt:lpstr>Choix de réponse</vt:lpstr>
      <vt:lpstr>'1- Critères d''agrément'!Choix</vt:lpstr>
      <vt:lpstr>'1- Critères d''agrément'!Zone_d_impression</vt:lpstr>
    </vt:vector>
  </TitlesOfParts>
  <Company>ASN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Auto-évaluation OA radon</dc:title>
  <dc:creator>ASN</dc:creator>
  <cp:lastModifiedBy>LOMBARD Xavier</cp:lastModifiedBy>
  <cp:lastPrinted>2025-04-27T08:14:31Z</cp:lastPrinted>
  <dcterms:created xsi:type="dcterms:W3CDTF">2023-10-18T13:04:44Z</dcterms:created>
  <dcterms:modified xsi:type="dcterms:W3CDTF">2026-01-19T10:54:05Z</dcterms:modified>
</cp:coreProperties>
</file>